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George\Documents\_working\"/>
    </mc:Choice>
  </mc:AlternateContent>
  <xr:revisionPtr revIDLastSave="0" documentId="13_ncr:1_{FC9E9AAD-0763-4362-A594-02A6E952343F}" xr6:coauthVersionLast="45" xr6:coauthVersionMax="46" xr10:uidLastSave="{00000000-0000-0000-0000-000000000000}"/>
  <bookViews>
    <workbookView xWindow="-108" yWindow="-108" windowWidth="23256" windowHeight="12576" xr2:uid="{0C2FAADD-5B39-4E17-82C1-7C1FDEEAAC5B}"/>
  </bookViews>
  <sheets>
    <sheet name="Overview" sheetId="9" r:id="rId1"/>
    <sheet name="LWBS" sheetId="11" r:id="rId2"/>
    <sheet name="ALOS" sheetId="8" r:id="rId3"/>
    <sheet name="Overtime" sheetId="12" r:id="rId4"/>
    <sheet name="Summary" sheetId="13" r:id="rId5"/>
    <sheet name="_SSC" sheetId="14" state="very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11" l="1"/>
  <c r="D28" i="8"/>
  <c r="D26" i="8"/>
  <c r="D9" i="8" l="1"/>
  <c r="D27" i="8" l="1"/>
  <c r="D38" i="8" s="1"/>
  <c r="D39" i="8"/>
  <c r="D29" i="8"/>
  <c r="D40" i="8" s="1"/>
  <c r="D30" i="8"/>
  <c r="D41" i="8" s="1"/>
  <c r="D37" i="8"/>
  <c r="B32" i="8"/>
  <c r="F13" i="12"/>
  <c r="B13" i="12"/>
  <c r="D13" i="12" s="1"/>
  <c r="D10" i="12"/>
  <c r="G10" i="12" s="1"/>
  <c r="D16" i="12" s="1"/>
  <c r="D34" i="8" l="1"/>
  <c r="E18" i="8" s="1"/>
  <c r="G13" i="12"/>
  <c r="D17" i="12" s="1"/>
  <c r="D18" i="12" s="1"/>
  <c r="E9" i="13" s="1"/>
  <c r="G15" i="11"/>
  <c r="G14" i="11"/>
  <c r="E14" i="11"/>
  <c r="B14" i="11"/>
  <c r="D14" i="11" s="1"/>
  <c r="E11" i="11"/>
  <c r="E15" i="11" s="1"/>
  <c r="D10" i="11"/>
  <c r="F11" i="11" l="1"/>
  <c r="H11" i="11" s="1"/>
  <c r="F14" i="11"/>
  <c r="H14" i="11" s="1"/>
  <c r="F15" i="11"/>
  <c r="H15" i="11" s="1"/>
  <c r="F10" i="11"/>
  <c r="H10" i="11" s="1"/>
  <c r="D18" i="11" l="1"/>
  <c r="D19" i="11"/>
  <c r="C12" i="8"/>
  <c r="B12" i="8"/>
  <c r="E5" i="13" l="1"/>
  <c r="D12" i="8"/>
  <c r="F12" i="8" s="1"/>
  <c r="H12" i="8" s="1"/>
  <c r="F9" i="8"/>
  <c r="H9" i="8" s="1"/>
  <c r="E15" i="8" l="1"/>
  <c r="E17" i="8" l="1"/>
  <c r="E19" i="8" s="1"/>
  <c r="E7" i="13" s="1"/>
  <c r="E11" i="13" s="1"/>
</calcChain>
</file>

<file path=xl/sharedStrings.xml><?xml version="1.0" encoding="utf-8"?>
<sst xmlns="http://schemas.openxmlformats.org/spreadsheetml/2006/main" count="107" uniqueCount="101">
  <si>
    <t>LWBS %</t>
  </si>
  <si>
    <t>ALOS</t>
  </si>
  <si>
    <t>% Capacity Avg</t>
  </si>
  <si>
    <t>Occupancy Avg</t>
  </si>
  <si>
    <t>Days/Year</t>
  </si>
  <si>
    <t>Bed Days/Year</t>
  </si>
  <si>
    <t>Inpatients Visits/Year</t>
  </si>
  <si>
    <t>Annual ED Visit Volume</t>
  </si>
  <si>
    <t>Staffed Bed Capacity</t>
  </si>
  <si>
    <t>Current Scenario</t>
  </si>
  <si>
    <t>Future Scenario</t>
  </si>
  <si>
    <t>Value of Typical Inpatient Elective Procedure*</t>
  </si>
  <si>
    <t xml:space="preserve">Value of Improvement </t>
  </si>
  <si>
    <t>LWBS Departures</t>
  </si>
  <si>
    <t>% Admissions</t>
  </si>
  <si>
    <t>Lost Admits</t>
  </si>
  <si>
    <t>Lost T&amp;R Departs</t>
  </si>
  <si>
    <t>% T&amp;R Departs</t>
  </si>
  <si>
    <t>IP $ Lost</t>
  </si>
  <si>
    <t xml:space="preserve">OP $ Lost </t>
  </si>
  <si>
    <t>Nursing HPPV*</t>
  </si>
  <si>
    <t xml:space="preserve">** Reference: </t>
  </si>
  <si>
    <t>* HPPV: nursing hours per patient emergency department patient visit</t>
  </si>
  <si>
    <t>Required Staff Hrs</t>
  </si>
  <si>
    <t>Value of OT</t>
  </si>
  <si>
    <t>Cost of Current Overtime Expenses</t>
  </si>
  <si>
    <t>Cost of Future Overtime Expenses</t>
  </si>
  <si>
    <t>Cost Savings from Reducing Overtime</t>
  </si>
  <si>
    <t>Summary of Potential Annual Financial Benefits Possible through Improvements in Hospital Workflow Efficiency including Emergency Department Operations</t>
  </si>
  <si>
    <t>Improving Left Without Being Seen Rate:</t>
  </si>
  <si>
    <t>Reducing Inpatient Average Length of Stay:</t>
  </si>
  <si>
    <t>Mimimizing Staff Overtime:</t>
  </si>
  <si>
    <t>Total:</t>
  </si>
  <si>
    <t>Overview</t>
  </si>
  <si>
    <t>Percent of Capacity Gain Used for Elective Procedures</t>
  </si>
  <si>
    <t>Additional Elective Procedures</t>
  </si>
  <si>
    <t>Hospital Base Rate:</t>
  </si>
  <si>
    <t>DRG Weight</t>
  </si>
  <si>
    <t>DRG Payment</t>
  </si>
  <si>
    <t>% of Discharges</t>
  </si>
  <si>
    <t>Typical Elective Procedure Value</t>
  </si>
  <si>
    <t>* Examples of Common Medicare MS-DRG Facility Payments for Elective Surgical Procedures (2020)</t>
  </si>
  <si>
    <t>Gain in # of Potential Inpatient Visits</t>
  </si>
  <si>
    <t>Additional Value of Capacity Gain</t>
  </si>
  <si>
    <t>These calculators are intended to demonstrate how improving the performance of various KPIs within emergency department operations, or areas directly affected by those operations, can impact an organization's financial position. The cells shaded yellow can be changed to reflect the circumstances of a specific situation. Typical default values have been provided, but values that are realistic for a particular organization will provide more meaningful insights. Cells shaded green reflect the results of the calculations.</t>
  </si>
  <si>
    <r>
      <rPr>
        <b/>
        <i/>
        <sz val="12"/>
        <color theme="1"/>
        <rFont val="Calibri"/>
        <family val="2"/>
        <scheme val="minor"/>
      </rPr>
      <t>Calculator</t>
    </r>
    <r>
      <rPr>
        <sz val="12"/>
        <color theme="1"/>
        <rFont val="Calibri"/>
        <family val="2"/>
        <scheme val="minor"/>
      </rPr>
      <t>: LWBS (left with being seen) Improvement</t>
    </r>
  </si>
  <si>
    <r>
      <rPr>
        <b/>
        <i/>
        <sz val="12"/>
        <color theme="1"/>
        <rFont val="Calibri"/>
        <family val="2"/>
        <scheme val="minor"/>
      </rPr>
      <t>Premise</t>
    </r>
    <r>
      <rPr>
        <sz val="12"/>
        <color theme="1"/>
        <rFont val="Calibri"/>
        <family val="2"/>
        <scheme val="minor"/>
      </rPr>
      <t>: When emergency departments are overcrowded, wait times increase and in extreme cases hospitals go on diversion. In both instances patients will go elsewhere for their healthcare when possible. The impact is both an immediately quantifiable loss of opportunity as well as damage to reputation which can discourage future patient loyalty. Reducing LWBS rates can recapture lost revenue immediately as well as increase longer term prospects from increased loyalty.</t>
    </r>
  </si>
  <si>
    <t>Oppty $ / IP</t>
  </si>
  <si>
    <t>Oppty $ / OP</t>
  </si>
  <si>
    <r>
      <rPr>
        <b/>
        <i/>
        <sz val="12"/>
        <color theme="1"/>
        <rFont val="Calibri"/>
        <family val="2"/>
        <scheme val="minor"/>
      </rPr>
      <t>Calculator</t>
    </r>
    <r>
      <rPr>
        <sz val="12"/>
        <color theme="1"/>
        <rFont val="Calibri"/>
        <family val="2"/>
        <scheme val="minor"/>
      </rPr>
      <t>: Average Length of Stay (ALOS) Reduction</t>
    </r>
  </si>
  <si>
    <r>
      <rPr>
        <b/>
        <i/>
        <sz val="12"/>
        <color theme="1"/>
        <rFont val="Calibri"/>
        <family val="2"/>
        <scheme val="minor"/>
      </rPr>
      <t>Premise</t>
    </r>
    <r>
      <rPr>
        <sz val="12"/>
        <color theme="1"/>
        <rFont val="Calibri"/>
        <family val="2"/>
        <scheme val="minor"/>
      </rPr>
      <t xml:space="preserve">: Hospital workflow is impacted significantly by how quickly patients can be appropriately discharged from inpatient units.  The emergency department plays a integral role in a hospital's overall patient flow. Patients boarded in the ED have been shown to have longer lengths of stay. Also, optimizing hospital discharge processes frees up capacity for patients to be admitted to inpatient units sooner. Among the benefits of optimizing patient flow is the incremental value of an increased  number of elective inpatient procedures which require beds for pre and post-operative care during peak occupancy periods. This value can be estimated by computing the number of additional elective hospital visits that would be possible by improving patient flow and multiplying that by the value (based on DRG payments) of typical elective procedures.  </t>
    </r>
  </si>
  <si>
    <r>
      <rPr>
        <b/>
        <i/>
        <sz val="12"/>
        <color theme="1"/>
        <rFont val="Calibri"/>
        <family val="2"/>
        <scheme val="minor"/>
      </rPr>
      <t>Opportunity</t>
    </r>
    <r>
      <rPr>
        <sz val="12"/>
        <color theme="1"/>
        <rFont val="Calibri"/>
        <family val="2"/>
        <scheme val="minor"/>
      </rPr>
      <t>: Improve ALOS from current level to one that reflects efficient discharge processes that still ensure the appropriate standard of care.</t>
    </r>
  </si>
  <si>
    <t>Instructions</t>
  </si>
  <si>
    <t>Key</t>
  </si>
  <si>
    <t>Editable Cell</t>
  </si>
  <si>
    <t>Intermediate Calculation</t>
  </si>
  <si>
    <t>Abbreviations</t>
  </si>
  <si>
    <t>LWBS</t>
  </si>
  <si>
    <t>Left without being seen</t>
  </si>
  <si>
    <t>T&amp;R</t>
  </si>
  <si>
    <t>IP</t>
  </si>
  <si>
    <t>OP</t>
  </si>
  <si>
    <t>Outpatient visits</t>
  </si>
  <si>
    <t>Oppty $</t>
  </si>
  <si>
    <r>
      <rPr>
        <b/>
        <i/>
        <sz val="12"/>
        <color theme="1"/>
        <rFont val="Calibri"/>
        <family val="2"/>
        <scheme val="minor"/>
      </rPr>
      <t>Premise</t>
    </r>
    <r>
      <rPr>
        <sz val="12"/>
        <color theme="1"/>
        <rFont val="Calibri"/>
        <family val="2"/>
        <scheme val="minor"/>
      </rPr>
      <t xml:space="preserve">: The combination of efficient emergency department processes and more precise staff planning holds the potential to reduce overtime and other premium pay. Understanding various patterns in emergency department volumes provides  opportunities to create more accurate staff forecasts and avoid last minute staffing changes that may come with expensive premium compensation. </t>
    </r>
  </si>
  <si>
    <r>
      <rPr>
        <i/>
        <sz val="12"/>
        <color theme="1"/>
        <rFont val="Calibri"/>
        <family val="2"/>
        <scheme val="minor"/>
      </rPr>
      <t>Using Predictive Analytics to Align ED Staffing Resources with Patient Demand</t>
    </r>
    <r>
      <rPr>
        <sz val="12"/>
        <color theme="1"/>
        <rFont val="Calibri"/>
        <family val="2"/>
        <scheme val="minor"/>
      </rPr>
      <t xml:space="preserve">, Skinner, et al, hfma, January 2018 </t>
    </r>
  </si>
  <si>
    <t>HPPV</t>
  </si>
  <si>
    <t>Fill in the orange-shaded boxes with values that reflect your organization's current performance levels and future targets.</t>
  </si>
  <si>
    <t>OT</t>
  </si>
  <si>
    <t>Overtime</t>
  </si>
  <si>
    <t>Opportunity Calculation Result</t>
  </si>
  <si>
    <t>ED</t>
  </si>
  <si>
    <t>Emergency Department</t>
  </si>
  <si>
    <r>
      <rPr>
        <b/>
        <i/>
        <sz val="12"/>
        <color theme="1"/>
        <rFont val="Calibri"/>
        <family val="2"/>
        <scheme val="minor"/>
      </rPr>
      <t>Opportunity</t>
    </r>
    <r>
      <rPr>
        <sz val="12"/>
        <color theme="1"/>
        <rFont val="Calibri"/>
        <family val="2"/>
        <scheme val="minor"/>
      </rPr>
      <t>: Decrease the LWBS rate by improving workflow efficiencies, operational processes, and interdepartmental coordination.</t>
    </r>
  </si>
  <si>
    <r>
      <rPr>
        <b/>
        <i/>
        <sz val="12"/>
        <color theme="1"/>
        <rFont val="Calibri"/>
        <family val="2"/>
        <scheme val="minor"/>
      </rPr>
      <t>Scenario</t>
    </r>
    <r>
      <rPr>
        <sz val="12"/>
        <color theme="1"/>
        <rFont val="Calibri"/>
        <family val="2"/>
        <scheme val="minor"/>
      </rPr>
      <t>: Reduce the percentage of emergency department nursing staff hours with overtime pay &amp; increase staff efficiency.</t>
    </r>
  </si>
  <si>
    <t>OT  $s / Hr</t>
  </si>
  <si>
    <r>
      <rPr>
        <b/>
        <sz val="12"/>
        <color theme="1"/>
        <rFont val="Calibri"/>
        <family val="2"/>
        <scheme val="minor"/>
      </rPr>
      <t>Note</t>
    </r>
    <r>
      <rPr>
        <sz val="12"/>
        <color theme="1"/>
        <rFont val="Calibri"/>
        <family val="2"/>
        <scheme val="minor"/>
      </rPr>
      <t>: Estimates of nursing staff efficiency (HPPV) can also be changed in conjunction with altering overtime hours percentage.</t>
    </r>
  </si>
  <si>
    <t>(Nursing staff) hours per ED patient visit</t>
  </si>
  <si>
    <t>Treat &amp; release ED patient departures</t>
  </si>
  <si>
    <t>Inpatient admissions (from the ED)</t>
  </si>
  <si>
    <t>Value of improvement opportunity in dollars</t>
  </si>
  <si>
    <t>OT Hrs %</t>
  </si>
  <si>
    <r>
      <rPr>
        <b/>
        <i/>
        <sz val="12"/>
        <color theme="1"/>
        <rFont val="Calibri"/>
        <family val="2"/>
        <scheme val="minor"/>
      </rPr>
      <t>Calculator</t>
    </r>
    <r>
      <rPr>
        <sz val="12"/>
        <color theme="1"/>
        <rFont val="Calibri"/>
        <family val="2"/>
        <scheme val="minor"/>
      </rPr>
      <t>: Overtime Premium Pay Reduction &amp; Staff Efficiency Improvement</t>
    </r>
  </si>
  <si>
    <t>{"BrowserAndLocation":{"ConversionPath":"C:\\Users\\rcwei\\OneDrive\\Documents\\SpreadsheetConverter","SelectedBrowsers":[]},"SpreadsheetServer":{"Username":"","Password":"","ServerUrl":"","TestUsername":"","TestPassword":""},"ConfigureSubmitDefault":{"Email":"rweinberger@dimins.com","Free":false,"Advanced":false,"AdvancedSecured":false,"Demo":true},"MessageBubble":{"Close":false,"TopMsg":0},"CustomizeTheme":{"Theme":""},"QrSetting":{"ShowOnConversion":true},"CongratsPage":{"LastOpenedVersion":""},"WordPressPluginSetting":{"IsPluginInstalled":false},"Preferences":{"IsAdvancedSettingModelInitialize":true,"IsCaptchaInitialize":true,"IsNodeSettingInitialize":false,"IsRequiredFieldModalInitialize":true,"IsSubmitDialogModelInitialize":true,"IsToolbarButtonModelInitialize":true,"IsWizardButtonModelInitialize":true,"ReadFromHidden":false,"AdvancedSetting":null,"NodeSetting":{"LoginText":{"LoginButtonText":"Login","PageDescription":"Restricted access only","LoginErrorMessage":"Authentication failed, please check your username and password.","PlaceholderPassword":"password","PlaceholderUsername":"username / email","UserExtraMessage":""}},"Captcha":{"Heading":"Enter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 or invalid.","OkButton":"OK","DDLDefaultRequiredText":"Please Select"},"WizardButton":{"Next":"Next","Previous":"Previous","Cancel":"Cancel","Finish":"Finish"},"ToolbarButton":{"Submit":"Submit","PrintSheet":"Print","PrintAll":"Print All","Reset":"Reset","Update":"Update","Back":"Back","PrintThis":"Print This"},"SubmitDialog":{"SubmitDialogHeading":"Submit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later."}},"UxPreferences":null}</t>
  </si>
  <si>
    <t>{"IsHide":false,"HiddenInExcel":false,"SheetId":-1,"Name":"Overview","Guid":"NBON6I","Index":1,"VisibleRange":"","SheetTheme":{"TabColor":"","BodyColor":"","BodyImage":""},"IsPrintSheet":false}</t>
  </si>
  <si>
    <t>{"IsHide":false,"HiddenInExcel":false,"SheetId":-1,"Name":"LWBS","Guid":"657N77","Index":2,"VisibleRange":"","SheetTheme":{"TabColor":"","BodyColor":"","BodyImage":""},"IsPrintSheet":false}</t>
  </si>
  <si>
    <t>{"IsHide":false,"HiddenInExcel":false,"SheetId":-1,"Name":"ALOS","Guid":"A9TFLY","Index":3,"VisibleRange":"","SheetTheme":{"TabColor":"","BodyColor":"","BodyImage":""},"IsPrintSheet":false}</t>
  </si>
  <si>
    <t>{"IsHide":false,"HiddenInExcel":false,"SheetId":-1,"Name":"Overtime","Guid":"IWOTP1","Index":4,"VisibleRange":"","SheetTheme":{"TabColor":"","BodyColor":"","BodyImage":""},"IsPrintSheet":false}</t>
  </si>
  <si>
    <t>{"IsHide":false,"HiddenInExcel":false,"SheetId":-1,"Name":"Summary","Guid":"GBNJ5K","Index":5,"VisibleRange":"","SheetTheme":{"TabColor":"","BodyColor":"","BodyImage":""},"IsPrintSheet":false}</t>
  </si>
  <si>
    <t>{"InputDetection":0,"RecalcMode":0,"Layout":0,"LayoutSamePagesHeightEnabled":false,"Theme":{"BgColor":"#FFFFFFFF","BgImage":"","InputBorderStyle":0,"AppliedTheme":""},"SmartphoneSettings":{"ViewportLock":true,"UseOldViewEngine":false,"EnableZoom":false,"EnableSwipe":false,"HideToolbar":false,"InheritBackgroundColor":false,"CheckboxFlavor":1,"ShowBubble":false},"Name":"","Flavor":0,"Edition":3,"CopyProtect":{"IsEnabled":false,"DomainName":""},"HideSscPoweredlogo":false,"AspnetConfig":{"BrowseUrl":"http://localhost/ssc","FileExtension":0},"NodeSecureLoginEnabled":false,"SmartphoneTheme":1,"Toolbar":{"Position":1,"IsSubmit":false,"IsPrintSheet":false,"IsPrintAll":false,"IsPrintThis":false,"IsReset":false,"IsUpdate":false},"ConfigureSubmit":{"IsShowCaptcha":false,"IsUseSscWebServer":true,"ReceiverCode":"rweinberger@dimins.com","IsFreeService":false,"IsAdvanceService":false,"IsSecureEmail":false,"IsDemonstrationService":true,"AfterSuccessfulSubmit":"","AfterFailSubmit":"","AfterCancelWizard":"","IsUseOwnWebServer":false,"OwnWebServerURL":"","OwnWebServerTarget":"","SubmitTarget":0},"IgnoreBgInputCell":false,"ButtonStyle":0,"ResponsiveDesignDisabled":false,"HideLookupRange":false,"BrowserStorageEnabled":false,"RealtimeSyncEnabled":false,"GoogleAnalyticsTrackingId":"","GoogleApiKey":"","ChartSelected":3,"ChartYAxisFixed":false}</t>
  </si>
  <si>
    <t xml:space="preserve">  MS-DRG</t>
  </si>
  <si>
    <t xml:space="preserve">  470-MAJOR HIP AND KNEE JOINT REPLACEMENT OR REATTACHMENT OF LOWER EXTREMITY W/O MCC</t>
  </si>
  <si>
    <t xml:space="preserve">  247-PERC CARDIOVASC PROC W DRUG-ELUTING STENT W/O MCC</t>
  </si>
  <si>
    <t xml:space="preserve">  469-MAJOR HIP AND KNEE JOINT REPLACEMENT OR REATTACHMENT OF LOWER EXTREMITY W MCC OR TOTAL ANKLE REPLACEMENT</t>
  </si>
  <si>
    <t xml:space="preserve">  467-REVISION OF HIP OR KNEE REPLACEMENT W CC</t>
  </si>
  <si>
    <t xml:space="preserve">  462-BILATERAL OR MULTIPLE MAJOR JOINT PROCS OF LOWER EXTREMITY W/O MCC</t>
  </si>
  <si>
    <t xml:space="preserve">  enter additional DRG information if appropriate</t>
  </si>
  <si>
    <t xml:space="preserve"> Value of Improvement</t>
  </si>
  <si>
    <t xml:space="preserve">Current Lost Opportunity </t>
  </si>
  <si>
    <t xml:space="preserve">Future Lost Opportunity </t>
  </si>
  <si>
    <t xml:space="preserve">Value of Gain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</si>
</sst>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
  </numFmts>
  <fonts count="8"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Calibri"/>
      <family val="2"/>
      <scheme val="minor"/>
    </font>
    <font>
      <b/>
      <i/>
      <sz val="12"/>
      <color theme="1"/>
      <name val="Calibri"/>
      <family val="2"/>
      <scheme val="minor"/>
    </font>
    <font>
      <b/>
      <sz val="12"/>
      <color theme="1"/>
      <name val="Calibri"/>
      <family val="2"/>
      <scheme val="minor"/>
    </font>
    <font>
      <u/>
      <sz val="12"/>
      <color theme="10"/>
      <name val="Calibri"/>
      <family val="2"/>
      <scheme val="minor"/>
    </font>
    <font>
      <i/>
      <sz val="12"/>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46">
    <xf numFmtId="0" fontId="0" fillId="0" borderId="0" xfId="0"/>
    <xf numFmtId="0" fontId="3" fillId="0" borderId="0" xfId="0" applyFont="1"/>
    <xf numFmtId="0" fontId="3" fillId="0" borderId="0" xfId="0" applyFont="1" applyAlignment="1">
      <alignment horizontal="center"/>
    </xf>
    <xf numFmtId="0" fontId="3" fillId="0" borderId="0" xfId="0" applyFont="1" applyFill="1" applyBorder="1" applyAlignment="1">
      <alignment horizontal="center"/>
    </xf>
    <xf numFmtId="9" fontId="3" fillId="0" borderId="0" xfId="3" applyFont="1" applyFill="1" applyBorder="1" applyAlignment="1">
      <alignment horizontal="center"/>
    </xf>
    <xf numFmtId="0" fontId="3" fillId="0" borderId="0" xfId="0" applyFont="1" applyBorder="1" applyAlignment="1">
      <alignment horizontal="center"/>
    </xf>
    <xf numFmtId="165" fontId="3" fillId="0" borderId="0" xfId="1" applyNumberFormat="1" applyFont="1" applyBorder="1" applyAlignment="1">
      <alignment horizontal="center"/>
    </xf>
    <xf numFmtId="165" fontId="5" fillId="0" borderId="0" xfId="1" applyNumberFormat="1" applyFont="1" applyBorder="1" applyAlignment="1">
      <alignment horizontal="center"/>
    </xf>
    <xf numFmtId="166" fontId="3" fillId="0" borderId="0" xfId="0" applyNumberFormat="1" applyFont="1"/>
    <xf numFmtId="0" fontId="3" fillId="0" borderId="0" xfId="0" applyFont="1" applyAlignment="1">
      <alignment horizontal="right"/>
    </xf>
    <xf numFmtId="165" fontId="3" fillId="0" borderId="0" xfId="1" applyNumberFormat="1" applyFont="1" applyBorder="1" applyAlignment="1">
      <alignment horizontal="left"/>
    </xf>
    <xf numFmtId="0" fontId="3" fillId="0" borderId="0" xfId="0" applyFont="1" applyAlignment="1">
      <alignment vertical="center"/>
    </xf>
    <xf numFmtId="0" fontId="3" fillId="0" borderId="0" xfId="0" applyFont="1" applyFill="1" applyAlignment="1">
      <alignment vertical="center"/>
    </xf>
    <xf numFmtId="9" fontId="3" fillId="3" borderId="0" xfId="3" applyFont="1" applyFill="1" applyAlignment="1" applyProtection="1">
      <alignment vertical="center"/>
      <protection locked="0"/>
    </xf>
    <xf numFmtId="2" fontId="3" fillId="3" borderId="0" xfId="0" applyNumberFormat="1" applyFont="1" applyFill="1" applyAlignment="1" applyProtection="1">
      <alignment vertical="center"/>
      <protection locked="0"/>
    </xf>
    <xf numFmtId="0" fontId="3" fillId="0" borderId="0" xfId="0" applyFont="1" applyAlignment="1">
      <alignment vertical="center" wrapText="1"/>
    </xf>
    <xf numFmtId="0" fontId="3" fillId="0" borderId="0" xfId="0" applyFont="1" applyAlignment="1">
      <alignment horizontal="left" vertical="center" wrapText="1"/>
    </xf>
    <xf numFmtId="0" fontId="3" fillId="5" borderId="0" xfId="0" applyFont="1" applyFill="1" applyAlignment="1">
      <alignment horizontal="center" vertical="center"/>
    </xf>
    <xf numFmtId="0" fontId="5"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 fontId="3" fillId="3" borderId="4" xfId="0" applyNumberFormat="1" applyFont="1" applyFill="1" applyBorder="1" applyAlignment="1" applyProtection="1">
      <alignment horizontal="right" vertical="center"/>
      <protection locked="0"/>
    </xf>
    <xf numFmtId="10" fontId="3" fillId="3" borderId="0" xfId="3" applyNumberFormat="1" applyFont="1" applyFill="1" applyBorder="1" applyAlignment="1" applyProtection="1">
      <alignment horizontal="right" vertical="center"/>
      <protection locked="0"/>
    </xf>
    <xf numFmtId="165" fontId="3" fillId="0" borderId="0" xfId="1" applyNumberFormat="1" applyFont="1" applyBorder="1" applyAlignment="1">
      <alignment horizontal="right" vertical="center"/>
    </xf>
    <xf numFmtId="166" fontId="3" fillId="3" borderId="0" xfId="2" applyNumberFormat="1" applyFont="1" applyFill="1" applyBorder="1" applyAlignment="1" applyProtection="1">
      <alignment horizontal="right" vertical="center"/>
      <protection locked="0"/>
    </xf>
    <xf numFmtId="166" fontId="5" fillId="0" borderId="5" xfId="2" applyNumberFormat="1" applyFont="1" applyBorder="1" applyAlignment="1">
      <alignment horizontal="right" vertical="center"/>
    </xf>
    <xf numFmtId="165" fontId="3" fillId="0" borderId="6" xfId="1" applyNumberFormat="1" applyFont="1" applyBorder="1" applyAlignment="1">
      <alignment horizontal="right" vertical="center"/>
    </xf>
    <xf numFmtId="165" fontId="3" fillId="0" borderId="7" xfId="1" applyNumberFormat="1" applyFont="1" applyBorder="1" applyAlignment="1">
      <alignment horizontal="right" vertical="center"/>
    </xf>
    <xf numFmtId="10" fontId="3" fillId="0" borderId="7" xfId="3" applyNumberFormat="1" applyFont="1" applyBorder="1" applyAlignment="1">
      <alignment horizontal="right" vertical="center"/>
    </xf>
    <xf numFmtId="166" fontId="3" fillId="3" borderId="7" xfId="2" applyNumberFormat="1" applyFont="1" applyFill="1" applyBorder="1" applyAlignment="1" applyProtection="1">
      <alignment horizontal="right" vertical="center"/>
      <protection locked="0"/>
    </xf>
    <xf numFmtId="166" fontId="5" fillId="0" borderId="8" xfId="2" applyNumberFormat="1" applyFont="1" applyBorder="1" applyAlignment="1">
      <alignment horizontal="right" vertical="center"/>
    </xf>
    <xf numFmtId="0" fontId="3" fillId="0" borderId="0" xfId="0" applyFont="1" applyFill="1" applyBorder="1" applyAlignment="1">
      <alignment horizontal="center" vertical="center"/>
    </xf>
    <xf numFmtId="9" fontId="3" fillId="0" borderId="0" xfId="3" applyFont="1" applyFill="1" applyBorder="1" applyAlignment="1">
      <alignment horizontal="center" vertical="center"/>
    </xf>
    <xf numFmtId="165" fontId="3" fillId="0" borderId="0" xfId="1" applyNumberFormat="1" applyFont="1" applyFill="1" applyBorder="1" applyAlignment="1">
      <alignment horizontal="right" vertical="center"/>
    </xf>
    <xf numFmtId="164" fontId="3" fillId="0" borderId="0" xfId="0" applyNumberFormat="1" applyFont="1" applyFill="1" applyBorder="1" applyAlignment="1">
      <alignment horizontal="center" vertical="center"/>
    </xf>
    <xf numFmtId="165" fontId="3" fillId="0" borderId="0" xfId="1" applyNumberFormat="1" applyFont="1" applyFill="1" applyBorder="1" applyAlignment="1">
      <alignment vertical="center"/>
    </xf>
    <xf numFmtId="9" fontId="3" fillId="0" borderId="2" xfId="3" applyFont="1" applyFill="1" applyBorder="1" applyAlignment="1">
      <alignment horizontal="center" vertical="center"/>
    </xf>
    <xf numFmtId="0" fontId="3" fillId="0" borderId="2" xfId="0" applyFont="1" applyFill="1" applyBorder="1" applyAlignment="1">
      <alignment horizontal="center" vertical="center"/>
    </xf>
    <xf numFmtId="165" fontId="3" fillId="0" borderId="2" xfId="1" applyNumberFormat="1" applyFont="1" applyFill="1" applyBorder="1" applyAlignment="1">
      <alignment horizontal="right" vertical="center"/>
    </xf>
    <xf numFmtId="164" fontId="3" fillId="0" borderId="2" xfId="0" applyNumberFormat="1" applyFont="1" applyFill="1" applyBorder="1" applyAlignment="1">
      <alignment horizontal="center" vertical="center"/>
    </xf>
    <xf numFmtId="165" fontId="3" fillId="0" borderId="3" xfId="1" applyNumberFormat="1" applyFont="1" applyFill="1" applyBorder="1" applyAlignment="1">
      <alignment vertical="center"/>
    </xf>
    <xf numFmtId="3" fontId="3" fillId="0" borderId="4" xfId="0" applyNumberFormat="1" applyFont="1" applyFill="1" applyBorder="1" applyAlignment="1">
      <alignment horizontal="right" vertical="center"/>
    </xf>
    <xf numFmtId="165" fontId="3" fillId="0" borderId="0" xfId="1" applyNumberFormat="1" applyFont="1" applyBorder="1" applyAlignment="1" applyProtection="1">
      <alignment horizontal="right" vertical="center"/>
    </xf>
    <xf numFmtId="10" fontId="3" fillId="0" borderId="0" xfId="3" applyNumberFormat="1" applyFont="1" applyFill="1" applyBorder="1" applyAlignment="1">
      <alignment horizontal="right" vertical="center"/>
    </xf>
    <xf numFmtId="166" fontId="3" fillId="0" borderId="0" xfId="2" applyNumberFormat="1" applyFont="1" applyFill="1" applyBorder="1" applyAlignment="1">
      <alignment horizontal="right" vertical="center"/>
    </xf>
    <xf numFmtId="0" fontId="3" fillId="0" borderId="0" xfId="0" applyFont="1" applyAlignment="1">
      <alignment horizontal="center" vertical="center"/>
    </xf>
    <xf numFmtId="166" fontId="3" fillId="0" borderId="7" xfId="2" applyNumberFormat="1" applyFont="1" applyFill="1" applyBorder="1" applyAlignment="1">
      <alignment horizontal="right" vertical="center"/>
    </xf>
    <xf numFmtId="0" fontId="3" fillId="0" borderId="0" xfId="0" applyFont="1" applyBorder="1" applyAlignment="1">
      <alignment horizontal="center" vertical="center"/>
    </xf>
    <xf numFmtId="165" fontId="3" fillId="0" borderId="0" xfId="1" applyNumberFormat="1" applyFont="1" applyBorder="1" applyAlignment="1">
      <alignment horizontal="center" vertical="center"/>
    </xf>
    <xf numFmtId="165" fontId="5" fillId="0" borderId="0" xfId="1" applyNumberFormat="1" applyFont="1" applyBorder="1" applyAlignment="1">
      <alignment horizontal="center" vertical="center"/>
    </xf>
    <xf numFmtId="165" fontId="5" fillId="0" borderId="0" xfId="1" applyNumberFormat="1" applyFont="1" applyBorder="1" applyAlignment="1">
      <alignment horizontal="left" vertical="center"/>
    </xf>
    <xf numFmtId="166" fontId="5" fillId="0" borderId="5" xfId="2" applyNumberFormat="1" applyFont="1" applyFill="1" applyBorder="1" applyAlignment="1">
      <alignment horizontal="right" vertical="center"/>
    </xf>
    <xf numFmtId="165" fontId="3" fillId="0" borderId="0" xfId="1" applyNumberFormat="1" applyFont="1" applyBorder="1" applyAlignment="1">
      <alignment horizontal="left" vertical="center"/>
    </xf>
    <xf numFmtId="166" fontId="5" fillId="4" borderId="8" xfId="2" applyNumberFormat="1" applyFont="1" applyFill="1" applyBorder="1" applyAlignment="1">
      <alignment horizontal="right" vertical="center"/>
    </xf>
    <xf numFmtId="0" fontId="5" fillId="0" borderId="0" xfId="0" applyFont="1" applyAlignment="1">
      <alignment vertical="center"/>
    </xf>
    <xf numFmtId="10" fontId="3" fillId="3" borderId="0" xfId="3" applyNumberFormat="1" applyFont="1" applyFill="1" applyBorder="1" applyAlignment="1">
      <alignment horizontal="center" vertical="center"/>
    </xf>
    <xf numFmtId="166" fontId="5" fillId="2" borderId="0" xfId="2" applyNumberFormat="1" applyFont="1" applyFill="1" applyBorder="1" applyAlignment="1">
      <alignment vertical="center"/>
    </xf>
    <xf numFmtId="166" fontId="5" fillId="4" borderId="0" xfId="2" applyNumberFormat="1" applyFont="1" applyFill="1" applyBorder="1" applyAlignment="1">
      <alignment horizontal="center" vertical="center"/>
    </xf>
    <xf numFmtId="165" fontId="3" fillId="0" borderId="4" xfId="1" applyNumberFormat="1" applyFont="1" applyBorder="1" applyAlignment="1">
      <alignment horizontal="left" vertical="center"/>
    </xf>
    <xf numFmtId="165" fontId="3" fillId="0" borderId="4" xfId="1" applyNumberFormat="1" applyFont="1" applyFill="1" applyBorder="1" applyAlignment="1">
      <alignment horizontal="left" vertical="center"/>
    </xf>
    <xf numFmtId="165" fontId="3" fillId="0" borderId="6" xfId="1" applyNumberFormat="1" applyFont="1" applyBorder="1" applyAlignment="1">
      <alignment horizontal="left" vertical="center"/>
    </xf>
    <xf numFmtId="0" fontId="3" fillId="3" borderId="6" xfId="0" applyFont="1" applyFill="1" applyBorder="1" applyAlignment="1" applyProtection="1">
      <alignment horizontal="right" vertical="center"/>
      <protection locked="0"/>
    </xf>
    <xf numFmtId="9" fontId="3" fillId="3" borderId="7" xfId="3" applyFont="1" applyFill="1" applyBorder="1" applyAlignment="1" applyProtection="1">
      <alignment horizontal="right" vertical="center"/>
      <protection locked="0"/>
    </xf>
    <xf numFmtId="0" fontId="3" fillId="0" borderId="7" xfId="0" applyFont="1" applyBorder="1" applyAlignment="1" applyProtection="1">
      <alignment horizontal="right" vertical="center"/>
    </xf>
    <xf numFmtId="165" fontId="3" fillId="0" borderId="7" xfId="1" applyNumberFormat="1" applyFont="1" applyBorder="1" applyAlignment="1" applyProtection="1">
      <alignment horizontal="right" vertical="center"/>
    </xf>
    <xf numFmtId="2" fontId="3" fillId="3" borderId="7" xfId="0" applyNumberFormat="1" applyFont="1" applyFill="1" applyBorder="1" applyAlignment="1" applyProtection="1">
      <alignment horizontal="right" vertical="center"/>
      <protection locked="0"/>
    </xf>
    <xf numFmtId="165" fontId="5" fillId="0" borderId="8" xfId="1" applyNumberFormat="1" applyFont="1" applyBorder="1" applyAlignment="1">
      <alignment horizontal="right" vertical="center"/>
    </xf>
    <xf numFmtId="0" fontId="3" fillId="0" borderId="6" xfId="0" applyFont="1" applyFill="1" applyBorder="1" applyAlignment="1" applyProtection="1">
      <alignment horizontal="right" vertical="center"/>
    </xf>
    <xf numFmtId="9" fontId="3" fillId="0" borderId="7" xfId="3" applyFont="1" applyFill="1" applyBorder="1" applyAlignment="1" applyProtection="1">
      <alignment horizontal="right" vertical="center"/>
    </xf>
    <xf numFmtId="0" fontId="3" fillId="0" borderId="0" xfId="0" applyFont="1" applyFill="1" applyAlignment="1">
      <alignment horizontal="center" vertical="center"/>
    </xf>
    <xf numFmtId="9" fontId="3" fillId="0" borderId="0" xfId="3" applyFont="1" applyFill="1" applyAlignment="1">
      <alignment horizontal="center" vertical="center"/>
    </xf>
    <xf numFmtId="165" fontId="3" fillId="0" borderId="0" xfId="1" applyNumberFormat="1" applyFont="1" applyAlignment="1">
      <alignment horizontal="center" vertical="center"/>
    </xf>
    <xf numFmtId="164" fontId="3" fillId="0" borderId="0" xfId="0" applyNumberFormat="1" applyFont="1" applyFill="1" applyAlignment="1">
      <alignment horizontal="center" vertical="center"/>
    </xf>
    <xf numFmtId="165" fontId="5" fillId="0" borderId="0" xfId="1" applyNumberFormat="1" applyFont="1" applyAlignment="1">
      <alignment horizontal="center" vertical="center"/>
    </xf>
    <xf numFmtId="0" fontId="3" fillId="0" borderId="2" xfId="0" applyFont="1" applyBorder="1" applyAlignment="1">
      <alignment horizontal="center" vertical="center"/>
    </xf>
    <xf numFmtId="165" fontId="3" fillId="0" borderId="3" xfId="1" applyNumberFormat="1" applyFont="1" applyBorder="1" applyAlignment="1">
      <alignment horizontal="center" vertical="center"/>
    </xf>
    <xf numFmtId="165" fontId="5" fillId="0" borderId="5" xfId="1" applyNumberFormat="1" applyFont="1" applyBorder="1" applyAlignment="1">
      <alignment horizontal="right" vertical="center"/>
    </xf>
    <xf numFmtId="165" fontId="3" fillId="0" borderId="0" xfId="1" applyNumberFormat="1" applyFont="1" applyFill="1" applyAlignment="1">
      <alignment horizontal="right" vertical="center"/>
    </xf>
    <xf numFmtId="165" fontId="5" fillId="0" borderId="0" xfId="1" applyNumberFormat="1" applyFont="1" applyFill="1" applyAlignment="1">
      <alignment horizontal="center" vertical="center"/>
    </xf>
    <xf numFmtId="167" fontId="5" fillId="0" borderId="5" xfId="3" applyNumberFormat="1" applyFont="1" applyFill="1" applyBorder="1" applyAlignment="1">
      <alignment horizontal="right" vertical="center"/>
    </xf>
    <xf numFmtId="6" fontId="5" fillId="0" borderId="0" xfId="0" applyNumberFormat="1" applyFont="1" applyFill="1" applyAlignment="1">
      <alignment vertical="center"/>
    </xf>
    <xf numFmtId="165" fontId="5" fillId="0" borderId="5" xfId="1" applyNumberFormat="1" applyFont="1" applyFill="1" applyBorder="1" applyAlignment="1">
      <alignment horizontal="right" vertical="center"/>
    </xf>
    <xf numFmtId="166" fontId="5" fillId="2" borderId="5" xfId="2" applyNumberFormat="1" applyFont="1" applyFill="1" applyBorder="1" applyAlignment="1">
      <alignment horizontal="right" vertical="center"/>
    </xf>
    <xf numFmtId="166" fontId="5" fillId="0" borderId="0" xfId="2" applyNumberFormat="1" applyFont="1" applyFill="1" applyAlignment="1">
      <alignment horizontal="center" vertical="center"/>
    </xf>
    <xf numFmtId="0" fontId="3" fillId="0" borderId="0" xfId="0" quotePrefix="1" applyFont="1" applyAlignment="1">
      <alignment vertical="center"/>
    </xf>
    <xf numFmtId="166" fontId="5" fillId="3" borderId="0" xfId="2" applyNumberFormat="1" applyFont="1" applyFill="1" applyBorder="1" applyAlignment="1" applyProtection="1">
      <alignment horizontal="right" vertical="center"/>
      <protection locked="0"/>
    </xf>
    <xf numFmtId="9" fontId="5" fillId="0" borderId="0" xfId="3" applyFont="1" applyAlignment="1">
      <alignment vertical="center"/>
    </xf>
    <xf numFmtId="166" fontId="3" fillId="2" borderId="0" xfId="0" applyNumberFormat="1" applyFont="1" applyFill="1" applyAlignment="1">
      <alignment vertical="center"/>
    </xf>
    <xf numFmtId="3" fontId="3" fillId="3" borderId="6" xfId="0" applyNumberFormat="1" applyFont="1" applyFill="1" applyBorder="1" applyAlignment="1" applyProtection="1">
      <alignment horizontal="right" vertical="center"/>
      <protection locked="0"/>
    </xf>
    <xf numFmtId="43" fontId="3" fillId="3" borderId="7" xfId="1" applyFont="1" applyFill="1" applyBorder="1" applyAlignment="1" applyProtection="1">
      <alignment horizontal="right" vertical="center"/>
      <protection locked="0"/>
    </xf>
    <xf numFmtId="165" fontId="3" fillId="0" borderId="7" xfId="0" applyNumberFormat="1" applyFont="1" applyBorder="1" applyAlignment="1">
      <alignment horizontal="right" vertical="center"/>
    </xf>
    <xf numFmtId="10" fontId="3" fillId="3" borderId="7" xfId="3" applyNumberFormat="1" applyFont="1" applyFill="1" applyBorder="1" applyAlignment="1" applyProtection="1">
      <alignment horizontal="right" vertical="center"/>
      <protection locked="0"/>
    </xf>
    <xf numFmtId="44" fontId="3" fillId="3" borderId="7" xfId="2" applyFont="1" applyFill="1" applyBorder="1" applyAlignment="1" applyProtection="1">
      <alignment horizontal="right" vertical="center"/>
      <protection locked="0"/>
    </xf>
    <xf numFmtId="166" fontId="3" fillId="0" borderId="8" xfId="2" applyNumberFormat="1" applyFont="1" applyFill="1" applyBorder="1" applyAlignment="1">
      <alignment horizontal="right" vertical="center"/>
    </xf>
    <xf numFmtId="43" fontId="3" fillId="0" borderId="0" xfId="1" applyFont="1" applyFill="1" applyBorder="1" applyAlignment="1">
      <alignment horizontal="center" vertical="center"/>
    </xf>
    <xf numFmtId="164" fontId="3" fillId="0" borderId="3" xfId="0" applyNumberFormat="1" applyFont="1" applyFill="1" applyBorder="1" applyAlignment="1">
      <alignment horizontal="center" vertical="center"/>
    </xf>
    <xf numFmtId="3" fontId="3" fillId="0" borderId="6" xfId="0" applyNumberFormat="1" applyFont="1" applyFill="1" applyBorder="1" applyAlignment="1">
      <alignment horizontal="right" vertical="center"/>
    </xf>
    <xf numFmtId="44" fontId="3" fillId="0" borderId="7" xfId="2" applyFont="1" applyFill="1" applyBorder="1" applyAlignment="1">
      <alignment horizontal="right"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0" xfId="0" applyFont="1" applyFill="1" applyAlignment="1">
      <alignment horizontal="left" vertical="center"/>
    </xf>
    <xf numFmtId="0" fontId="0" fillId="0" borderId="0" xfId="0" applyAlignment="1">
      <alignment vertical="center"/>
    </xf>
    <xf numFmtId="0" fontId="6" fillId="0" borderId="0" xfId="4" quotePrefix="1" applyFont="1" applyAlignment="1">
      <alignment vertical="center"/>
    </xf>
    <xf numFmtId="0" fontId="3" fillId="0" borderId="0" xfId="0" applyFont="1" applyAlignment="1">
      <alignment horizontal="right" vertical="center"/>
    </xf>
    <xf numFmtId="166" fontId="3" fillId="4" borderId="0" xfId="2" applyNumberFormat="1" applyFont="1" applyFill="1" applyAlignment="1">
      <alignment horizontal="right" vertical="center"/>
    </xf>
    <xf numFmtId="0" fontId="3" fillId="0" borderId="0" xfId="0" applyFont="1" applyBorder="1" applyAlignment="1" applyProtection="1">
      <alignment horizontal="right" vertical="center"/>
      <protection locked="0"/>
    </xf>
    <xf numFmtId="166" fontId="5" fillId="4" borderId="0" xfId="0" applyNumberFormat="1" applyFont="1" applyFill="1" applyAlignment="1">
      <alignment horizontal="right" vertical="center"/>
    </xf>
    <xf numFmtId="0" fontId="0" fillId="0" borderId="0" xfId="0" applyBorder="1" applyAlignment="1">
      <alignment vertical="center"/>
    </xf>
    <xf numFmtId="166" fontId="3" fillId="0" borderId="0" xfId="0" applyNumberFormat="1" applyFont="1" applyFill="1" applyAlignment="1" applyProtection="1">
      <alignment vertical="center"/>
    </xf>
    <xf numFmtId="0" fontId="3" fillId="0" borderId="0" xfId="0" applyFont="1" applyAlignment="1">
      <alignment vertical="center"/>
    </xf>
    <xf numFmtId="0" fontId="5" fillId="0" borderId="1" xfId="0" applyFont="1" applyBorder="1" applyAlignment="1">
      <alignment vertical="center"/>
    </xf>
    <xf numFmtId="0" fontId="3" fillId="0" borderId="0" xfId="0" applyFont="1" applyAlignment="1">
      <alignment vertical="center" wrapText="1"/>
    </xf>
    <xf numFmtId="165" fontId="3" fillId="0" borderId="0" xfId="1" applyNumberFormat="1" applyFont="1" applyFill="1" applyBorder="1" applyAlignment="1">
      <alignment horizontal="left" vertical="center" wrapText="1"/>
    </xf>
    <xf numFmtId="165" fontId="3" fillId="0" borderId="5" xfId="1" applyNumberFormat="1" applyFont="1" applyFill="1" applyBorder="1" applyAlignment="1">
      <alignment horizontal="left" vertical="center" wrapText="1"/>
    </xf>
    <xf numFmtId="165" fontId="3" fillId="0" borderId="0" xfId="1" applyNumberFormat="1" applyFont="1" applyBorder="1" applyAlignment="1">
      <alignment horizontal="left" vertical="center" wrapText="1"/>
    </xf>
    <xf numFmtId="165" fontId="3" fillId="0" borderId="5" xfId="1" applyNumberFormat="1" applyFont="1" applyBorder="1" applyAlignment="1">
      <alignment horizontal="left" vertical="center" wrapText="1"/>
    </xf>
    <xf numFmtId="165" fontId="3" fillId="0" borderId="7" xfId="1" applyNumberFormat="1" applyFont="1" applyBorder="1" applyAlignment="1">
      <alignment horizontal="left" vertical="center"/>
    </xf>
    <xf numFmtId="165" fontId="3" fillId="0" borderId="8" xfId="1" applyNumberFormat="1" applyFont="1" applyBorder="1" applyAlignment="1">
      <alignment horizontal="left" vertical="center"/>
    </xf>
    <xf numFmtId="0" fontId="3" fillId="0" borderId="0" xfId="0" applyFont="1" applyAlignment="1">
      <alignment horizontal="left" vertical="center" wrapText="1"/>
    </xf>
    <xf numFmtId="165" fontId="3" fillId="0" borderId="0" xfId="1" applyNumberFormat="1" applyFont="1" applyBorder="1" applyAlignment="1">
      <alignment horizontal="left" vertical="center"/>
    </xf>
    <xf numFmtId="165" fontId="3" fillId="0" borderId="5" xfId="1" applyNumberFormat="1" applyFont="1" applyBorder="1" applyAlignment="1">
      <alignment horizontal="left" vertical="center"/>
    </xf>
    <xf numFmtId="0" fontId="5" fillId="0" borderId="0" xfId="0" applyFont="1" applyAlignment="1">
      <alignment vertical="center" wrapText="1"/>
    </xf>
    <xf numFmtId="0" fontId="3" fillId="0" borderId="0" xfId="0" applyFont="1" applyAlignment="1">
      <alignment vertical="center"/>
    </xf>
    <xf numFmtId="165" fontId="5" fillId="0" borderId="1" xfId="1" applyNumberFormat="1" applyFont="1" applyBorder="1" applyAlignment="1">
      <alignment horizontal="left" vertical="center"/>
    </xf>
    <xf numFmtId="165" fontId="5" fillId="0" borderId="2" xfId="1" applyNumberFormat="1" applyFont="1" applyBorder="1" applyAlignment="1">
      <alignment horizontal="left" vertical="center"/>
    </xf>
    <xf numFmtId="165" fontId="5" fillId="0" borderId="3" xfId="1" applyNumberFormat="1"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0" xfId="0" applyFont="1" applyAlignment="1">
      <alignment vertical="center" wrapText="1"/>
    </xf>
    <xf numFmtId="0" fontId="3" fillId="5" borderId="0" xfId="0" applyFont="1" applyFill="1" applyAlignment="1" applyProtection="1">
      <alignment horizontal="left" vertical="center"/>
      <protection locked="0"/>
    </xf>
    <xf numFmtId="0" fontId="3" fillId="3" borderId="0" xfId="0" applyFont="1" applyFill="1" applyAlignment="1" applyProtection="1">
      <alignment horizontal="left" vertical="center" wrapText="1"/>
      <protection locked="0"/>
    </xf>
    <xf numFmtId="0" fontId="3" fillId="0" borderId="0" xfId="0" applyFont="1" applyFill="1" applyAlignment="1">
      <alignment horizontal="left" vertical="center" wrapText="1"/>
    </xf>
    <xf numFmtId="0" fontId="3" fillId="0" borderId="0" xfId="0" applyFont="1" applyAlignment="1">
      <alignment horizontal="right" vertical="center"/>
    </xf>
    <xf numFmtId="0" fontId="5" fillId="0" borderId="0" xfId="0" applyFont="1" applyAlignment="1">
      <alignment horizontal="right" vertical="center"/>
    </xf>
    <xf numFmtId="165" fontId="3" fillId="0" borderId="4" xfId="1" applyNumberFormat="1" applyFont="1" applyBorder="1" applyAlignment="1" applyProtection="1">
      <alignment horizontal="right" vertical="center"/>
    </xf>
    <xf numFmtId="165" fontId="3" fillId="0" borderId="0" xfId="1" applyNumberFormat="1" applyFont="1" applyBorder="1" applyAlignment="1" applyProtection="1">
      <alignment horizontal="right" vertical="center"/>
    </xf>
    <xf numFmtId="165" fontId="3" fillId="0" borderId="6" xfId="1" applyNumberFormat="1" applyFont="1" applyBorder="1" applyAlignment="1" applyProtection="1">
      <alignment horizontal="right" vertical="center"/>
    </xf>
    <xf numFmtId="165" fontId="3" fillId="0" borderId="7" xfId="1" applyNumberFormat="1" applyFont="1" applyBorder="1" applyAlignment="1" applyProtection="1">
      <alignment horizontal="right" vertical="center"/>
    </xf>
    <xf numFmtId="0" fontId="3" fillId="0" borderId="4"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0" fontId="3" fillId="0" borderId="7" xfId="0" applyFont="1" applyFill="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Fill="1" applyBorder="1" applyAlignment="1" applyProtection="1">
      <alignment horizontal="right" vertical="center"/>
    </xf>
    <xf numFmtId="0" fontId="3" fillId="0" borderId="2" xfId="0" applyFont="1" applyFill="1" applyBorder="1" applyAlignment="1" applyProtection="1">
      <alignment horizontal="right" vertic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4.bin"/><Relationship Id="rId1" Type="http://schemas.openxmlformats.org/officeDocument/2006/relationships/hyperlink" Target="https://www.hfma.org/topics/hfm/2018/february/59165.html" TargetMode="External"/></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B2C19-C243-4FF7-A38F-503418C50D87}">
  <dimension ref="B1:K24"/>
  <sheetViews>
    <sheetView tabSelected="1" zoomScaleNormal="100" workbookViewId="0">
      <selection activeCell="C3" sqref="C3:I3"/>
    </sheetView>
  </sheetViews>
  <sheetFormatPr defaultRowHeight="16.05" customHeight="1" x14ac:dyDescent="0.3"/>
  <cols>
    <col min="1" max="1" width="3.88671875" style="1" customWidth="1"/>
    <col min="2" max="2" width="3" style="1" customWidth="1"/>
    <col min="3" max="3" width="10" style="1" customWidth="1"/>
    <col min="4" max="7" width="8.88671875" style="1"/>
    <col min="8" max="8" width="11.109375" style="1" customWidth="1"/>
    <col min="9" max="9" width="50.77734375" style="1" customWidth="1"/>
    <col min="10" max="16384" width="8.88671875" style="1"/>
  </cols>
  <sheetData>
    <row r="1" spans="2:11" s="11" customFormat="1" ht="16.05" customHeight="1" x14ac:dyDescent="0.3">
      <c r="C1" s="121" t="s">
        <v>33</v>
      </c>
      <c r="D1" s="121"/>
      <c r="E1" s="121"/>
      <c r="F1" s="121"/>
      <c r="G1" s="121"/>
      <c r="H1" s="121"/>
      <c r="I1" s="121"/>
    </row>
    <row r="2" spans="2:11" s="11" customFormat="1" ht="7.95" customHeight="1" x14ac:dyDescent="0.3"/>
    <row r="3" spans="2:11" s="11" customFormat="1" ht="79.8" customHeight="1" x14ac:dyDescent="0.3">
      <c r="C3" s="118" t="s">
        <v>44</v>
      </c>
      <c r="D3" s="118"/>
      <c r="E3" s="118"/>
      <c r="F3" s="118"/>
      <c r="G3" s="118"/>
      <c r="H3" s="118"/>
      <c r="I3" s="118"/>
      <c r="J3" s="15"/>
      <c r="K3" s="15"/>
    </row>
    <row r="4" spans="2:11" s="11" customFormat="1" ht="7.95" customHeight="1" x14ac:dyDescent="0.3"/>
    <row r="5" spans="2:11" s="11" customFormat="1" ht="16.05" customHeight="1" x14ac:dyDescent="0.3">
      <c r="C5" s="54" t="s">
        <v>52</v>
      </c>
    </row>
    <row r="6" spans="2:11" s="11" customFormat="1" ht="7.95" customHeight="1" x14ac:dyDescent="0.3"/>
    <row r="7" spans="2:11" s="11" customFormat="1" ht="31.95" customHeight="1" x14ac:dyDescent="0.3">
      <c r="C7" s="118" t="s">
        <v>67</v>
      </c>
      <c r="D7" s="118"/>
      <c r="E7" s="118"/>
      <c r="F7" s="118"/>
      <c r="G7" s="118"/>
      <c r="H7" s="118"/>
      <c r="I7" s="118"/>
    </row>
    <row r="8" spans="2:11" s="11" customFormat="1" ht="7.95" customHeight="1" x14ac:dyDescent="0.3"/>
    <row r="9" spans="2:11" s="11" customFormat="1" ht="16.05" customHeight="1" x14ac:dyDescent="0.3">
      <c r="C9" s="54" t="s">
        <v>53</v>
      </c>
    </row>
    <row r="10" spans="2:11" s="11" customFormat="1" ht="7.95" customHeight="1" x14ac:dyDescent="0.3"/>
    <row r="11" spans="2:11" s="11" customFormat="1" ht="16.05" customHeight="1" x14ac:dyDescent="0.3">
      <c r="B11" s="55"/>
      <c r="C11" s="122" t="s">
        <v>54</v>
      </c>
      <c r="D11" s="122"/>
      <c r="E11" s="122"/>
      <c r="F11" s="122"/>
      <c r="G11" s="122"/>
      <c r="H11" s="122"/>
      <c r="I11" s="122"/>
    </row>
    <row r="12" spans="2:11" s="11" customFormat="1" ht="16.05" customHeight="1" x14ac:dyDescent="0.3">
      <c r="B12" s="56"/>
      <c r="C12" s="122" t="s">
        <v>55</v>
      </c>
      <c r="D12" s="122"/>
      <c r="E12" s="122"/>
      <c r="F12" s="122"/>
      <c r="G12" s="122"/>
      <c r="H12" s="122"/>
      <c r="I12" s="122"/>
    </row>
    <row r="13" spans="2:11" s="11" customFormat="1" ht="16.05" customHeight="1" x14ac:dyDescent="0.3">
      <c r="B13" s="57"/>
      <c r="C13" s="122" t="s">
        <v>70</v>
      </c>
      <c r="D13" s="122"/>
      <c r="E13" s="122"/>
      <c r="F13" s="122"/>
      <c r="G13" s="122"/>
      <c r="H13" s="122"/>
      <c r="I13" s="122"/>
    </row>
    <row r="14" spans="2:11" s="11" customFormat="1" ht="7.95" customHeight="1" x14ac:dyDescent="0.3"/>
    <row r="15" spans="2:11" s="11" customFormat="1" ht="16.05" customHeight="1" x14ac:dyDescent="0.3">
      <c r="C15" s="123" t="s">
        <v>56</v>
      </c>
      <c r="D15" s="124"/>
      <c r="E15" s="124"/>
      <c r="F15" s="124"/>
      <c r="G15" s="124"/>
      <c r="H15" s="125"/>
    </row>
    <row r="16" spans="2:11" s="11" customFormat="1" ht="16.05" customHeight="1" x14ac:dyDescent="0.3">
      <c r="C16" s="58" t="s">
        <v>71</v>
      </c>
      <c r="D16" s="114" t="s">
        <v>72</v>
      </c>
      <c r="E16" s="114"/>
      <c r="F16" s="114"/>
      <c r="G16" s="114"/>
      <c r="H16" s="115"/>
    </row>
    <row r="17" spans="3:8" s="11" customFormat="1" ht="16.05" customHeight="1" x14ac:dyDescent="0.3">
      <c r="C17" s="59" t="s">
        <v>66</v>
      </c>
      <c r="D17" s="112" t="s">
        <v>77</v>
      </c>
      <c r="E17" s="112"/>
      <c r="F17" s="112"/>
      <c r="G17" s="112"/>
      <c r="H17" s="113"/>
    </row>
    <row r="18" spans="3:8" s="11" customFormat="1" ht="16.05" customHeight="1" x14ac:dyDescent="0.3">
      <c r="C18" s="58" t="s">
        <v>60</v>
      </c>
      <c r="D18" s="119" t="s">
        <v>79</v>
      </c>
      <c r="E18" s="119"/>
      <c r="F18" s="119"/>
      <c r="G18" s="119"/>
      <c r="H18" s="120"/>
    </row>
    <row r="19" spans="3:8" s="11" customFormat="1" ht="16.05" customHeight="1" x14ac:dyDescent="0.3">
      <c r="C19" s="58" t="s">
        <v>57</v>
      </c>
      <c r="D19" s="119" t="s">
        <v>58</v>
      </c>
      <c r="E19" s="119"/>
      <c r="F19" s="119"/>
      <c r="G19" s="119"/>
      <c r="H19" s="120"/>
    </row>
    <row r="20" spans="3:8" s="11" customFormat="1" ht="16.05" customHeight="1" x14ac:dyDescent="0.3">
      <c r="C20" s="58" t="s">
        <v>61</v>
      </c>
      <c r="D20" s="114" t="s">
        <v>62</v>
      </c>
      <c r="E20" s="114"/>
      <c r="F20" s="114"/>
      <c r="G20" s="114"/>
      <c r="H20" s="115"/>
    </row>
    <row r="21" spans="3:8" s="11" customFormat="1" ht="16.05" customHeight="1" x14ac:dyDescent="0.3">
      <c r="C21" s="58" t="s">
        <v>68</v>
      </c>
      <c r="D21" s="114" t="s">
        <v>69</v>
      </c>
      <c r="E21" s="114"/>
      <c r="F21" s="114"/>
      <c r="G21" s="114"/>
      <c r="H21" s="115"/>
    </row>
    <row r="22" spans="3:8" s="11" customFormat="1" ht="16.05" customHeight="1" x14ac:dyDescent="0.3">
      <c r="C22" s="58" t="s">
        <v>63</v>
      </c>
      <c r="D22" s="114" t="s">
        <v>80</v>
      </c>
      <c r="E22" s="114"/>
      <c r="F22" s="114"/>
      <c r="G22" s="114"/>
      <c r="H22" s="115"/>
    </row>
    <row r="23" spans="3:8" s="11" customFormat="1" ht="16.05" customHeight="1" x14ac:dyDescent="0.3">
      <c r="C23" s="60" t="s">
        <v>59</v>
      </c>
      <c r="D23" s="116" t="s">
        <v>78</v>
      </c>
      <c r="E23" s="116"/>
      <c r="F23" s="116"/>
      <c r="G23" s="116"/>
      <c r="H23" s="117"/>
    </row>
    <row r="24" spans="3:8" s="11" customFormat="1" ht="16.05" customHeight="1" x14ac:dyDescent="0.3"/>
  </sheetData>
  <sheetProtection sheet="1" selectLockedCells="1" selectUnlockedCells="1"/>
  <mergeCells count="15">
    <mergeCell ref="C1:I1"/>
    <mergeCell ref="C11:I11"/>
    <mergeCell ref="C12:I12"/>
    <mergeCell ref="C13:I13"/>
    <mergeCell ref="C15:H15"/>
    <mergeCell ref="D17:H17"/>
    <mergeCell ref="D20:H20"/>
    <mergeCell ref="D22:H22"/>
    <mergeCell ref="D23:H23"/>
    <mergeCell ref="C3:I3"/>
    <mergeCell ref="C7:I7"/>
    <mergeCell ref="D19:H19"/>
    <mergeCell ref="D18:H18"/>
    <mergeCell ref="D21:H21"/>
    <mergeCell ref="D16:H16"/>
  </mergeCells>
  <pageMargins left="0.7" right="0.7" top="0.75" bottom="0.75" header="0.3" footer="0.3"/>
  <pageSetup orientation="portrait" r:id="rId1"/>
  <customProperties>
    <customPr name="SSC_SHEET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107B4-DF10-49E1-8A28-90E85DB004FF}">
  <dimension ref="B1:L22"/>
  <sheetViews>
    <sheetView zoomScaleNormal="100" workbookViewId="0">
      <selection activeCell="B10" sqref="B10"/>
    </sheetView>
  </sheetViews>
  <sheetFormatPr defaultRowHeight="15.6" x14ac:dyDescent="0.3"/>
  <cols>
    <col min="1" max="1" width="2.6640625" style="1" customWidth="1"/>
    <col min="2" max="2" width="23.21875" style="1" bestFit="1" customWidth="1"/>
    <col min="3" max="3" width="8.21875" style="1" bestFit="1" customWidth="1"/>
    <col min="4" max="4" width="17.21875" style="1" bestFit="1" customWidth="1"/>
    <col min="5" max="5" width="14.88671875" style="1" bestFit="1" customWidth="1"/>
    <col min="6" max="6" width="17.21875" style="1" bestFit="1" customWidth="1"/>
    <col min="7" max="7" width="12.88671875" style="1" bestFit="1" customWidth="1"/>
    <col min="8" max="8" width="12.33203125" style="1" bestFit="1" customWidth="1"/>
    <col min="9" max="9" width="14.33203125" style="1" customWidth="1"/>
    <col min="10" max="10" width="17.6640625" style="1" customWidth="1"/>
    <col min="11" max="11" width="12.77734375" style="1" customWidth="1"/>
    <col min="12" max="12" width="8.88671875" style="1"/>
    <col min="13" max="13" width="16.109375" style="1" customWidth="1"/>
    <col min="14" max="16384" width="8.88671875" style="1"/>
  </cols>
  <sheetData>
    <row r="1" spans="2:12" s="11" customFormat="1" x14ac:dyDescent="0.3">
      <c r="B1" s="122" t="s">
        <v>45</v>
      </c>
      <c r="C1" s="122"/>
      <c r="D1" s="122"/>
      <c r="E1" s="122"/>
      <c r="F1" s="122"/>
      <c r="G1" s="122"/>
      <c r="H1" s="122"/>
      <c r="I1" s="122"/>
    </row>
    <row r="2" spans="2:12" s="11" customFormat="1" x14ac:dyDescent="0.3"/>
    <row r="3" spans="2:12" s="11" customFormat="1" ht="67.2" customHeight="1" x14ac:dyDescent="0.3">
      <c r="B3" s="118" t="s">
        <v>46</v>
      </c>
      <c r="C3" s="118"/>
      <c r="D3" s="118"/>
      <c r="E3" s="118"/>
      <c r="F3" s="118"/>
      <c r="G3" s="118"/>
      <c r="H3" s="118"/>
      <c r="I3" s="118"/>
      <c r="J3" s="15"/>
      <c r="K3" s="15"/>
      <c r="L3" s="15"/>
    </row>
    <row r="4" spans="2:12" s="11" customFormat="1" ht="13.2" customHeight="1" x14ac:dyDescent="0.3">
      <c r="B4" s="16"/>
      <c r="C4" s="16"/>
      <c r="D4" s="16"/>
      <c r="E4" s="16"/>
      <c r="F4" s="16"/>
      <c r="G4" s="16"/>
      <c r="H4" s="16"/>
      <c r="I4" s="16"/>
      <c r="J4" s="15"/>
      <c r="K4" s="15"/>
      <c r="L4" s="15"/>
    </row>
    <row r="5" spans="2:12" s="11" customFormat="1" ht="28.8" customHeight="1" x14ac:dyDescent="0.3">
      <c r="B5" s="129" t="s">
        <v>73</v>
      </c>
      <c r="C5" s="129"/>
      <c r="D5" s="129"/>
      <c r="E5" s="129"/>
      <c r="F5" s="129"/>
      <c r="G5" s="129"/>
      <c r="H5" s="129"/>
      <c r="I5" s="129"/>
    </row>
    <row r="6" spans="2:12" s="11" customFormat="1" ht="12" customHeight="1" x14ac:dyDescent="0.3"/>
    <row r="7" spans="2:12" s="11" customFormat="1" x14ac:dyDescent="0.3">
      <c r="B7" s="17" t="s">
        <v>7</v>
      </c>
      <c r="C7" s="17" t="s">
        <v>0</v>
      </c>
      <c r="D7" s="17" t="s">
        <v>13</v>
      </c>
      <c r="E7" s="17" t="s">
        <v>14</v>
      </c>
      <c r="F7" s="17" t="s">
        <v>15</v>
      </c>
      <c r="G7" s="17" t="s">
        <v>47</v>
      </c>
      <c r="H7" s="17" t="s">
        <v>18</v>
      </c>
    </row>
    <row r="8" spans="2:12" s="11" customFormat="1" x14ac:dyDescent="0.3">
      <c r="E8" s="17" t="s">
        <v>17</v>
      </c>
      <c r="F8" s="17" t="s">
        <v>16</v>
      </c>
      <c r="G8" s="17" t="s">
        <v>48</v>
      </c>
      <c r="H8" s="17" t="s">
        <v>19</v>
      </c>
    </row>
    <row r="9" spans="2:12" s="11" customFormat="1" x14ac:dyDescent="0.3">
      <c r="B9" s="18" t="s">
        <v>9</v>
      </c>
      <c r="C9" s="19"/>
      <c r="D9" s="19"/>
      <c r="E9" s="19"/>
      <c r="F9" s="19"/>
      <c r="G9" s="19"/>
      <c r="H9" s="20"/>
    </row>
    <row r="10" spans="2:12" s="11" customFormat="1" x14ac:dyDescent="0.3">
      <c r="B10" s="21">
        <v>60000</v>
      </c>
      <c r="C10" s="22">
        <v>4.4999999999999998E-2</v>
      </c>
      <c r="D10" s="42">
        <f>B10*C10</f>
        <v>2700</v>
      </c>
      <c r="E10" s="22">
        <v>0.1</v>
      </c>
      <c r="F10" s="23">
        <f>D10*E10</f>
        <v>270</v>
      </c>
      <c r="G10" s="24">
        <v>8000</v>
      </c>
      <c r="H10" s="25">
        <f>F10*G10</f>
        <v>2160000</v>
      </c>
    </row>
    <row r="11" spans="2:12" s="11" customFormat="1" x14ac:dyDescent="0.3">
      <c r="B11" s="26"/>
      <c r="C11" s="27"/>
      <c r="D11" s="64"/>
      <c r="E11" s="28">
        <f>1-E10</f>
        <v>0.9</v>
      </c>
      <c r="F11" s="27">
        <f>D10*E11</f>
        <v>2430</v>
      </c>
      <c r="G11" s="29">
        <v>1000</v>
      </c>
      <c r="H11" s="30">
        <f>F11*G11</f>
        <v>2430000</v>
      </c>
    </row>
    <row r="12" spans="2:12" s="12" customFormat="1" x14ac:dyDescent="0.3">
      <c r="B12" s="31"/>
      <c r="C12" s="32"/>
      <c r="D12" s="144"/>
      <c r="E12" s="31"/>
      <c r="F12" s="33"/>
      <c r="G12" s="34"/>
      <c r="H12" s="35"/>
    </row>
    <row r="13" spans="2:12" s="12" customFormat="1" x14ac:dyDescent="0.3">
      <c r="B13" s="18" t="s">
        <v>10</v>
      </c>
      <c r="C13" s="36"/>
      <c r="D13" s="145"/>
      <c r="E13" s="37"/>
      <c r="F13" s="38"/>
      <c r="G13" s="39"/>
      <c r="H13" s="40"/>
    </row>
    <row r="14" spans="2:12" s="45" customFormat="1" x14ac:dyDescent="0.3">
      <c r="B14" s="41">
        <f>B10</f>
        <v>60000</v>
      </c>
      <c r="C14" s="22">
        <v>0.02</v>
      </c>
      <c r="D14" s="42">
        <f>B14*C14</f>
        <v>1200</v>
      </c>
      <c r="E14" s="43">
        <f>E10</f>
        <v>0.1</v>
      </c>
      <c r="F14" s="23">
        <f>D14*E14</f>
        <v>120</v>
      </c>
      <c r="G14" s="44">
        <f>G10</f>
        <v>8000</v>
      </c>
      <c r="H14" s="25">
        <f>F14*G14</f>
        <v>960000</v>
      </c>
    </row>
    <row r="15" spans="2:12" s="45" customFormat="1" x14ac:dyDescent="0.3">
      <c r="B15" s="26"/>
      <c r="C15" s="27"/>
      <c r="D15" s="27"/>
      <c r="E15" s="28">
        <f>E11</f>
        <v>0.9</v>
      </c>
      <c r="F15" s="27">
        <f>D14*E15</f>
        <v>1080</v>
      </c>
      <c r="G15" s="46">
        <f>G11</f>
        <v>1000</v>
      </c>
      <c r="H15" s="30">
        <f>F15*G15</f>
        <v>1080000</v>
      </c>
    </row>
    <row r="16" spans="2:12" s="45" customFormat="1" x14ac:dyDescent="0.3">
      <c r="B16" s="31"/>
      <c r="C16" s="32"/>
      <c r="D16" s="47"/>
      <c r="E16" s="47"/>
      <c r="F16" s="48"/>
      <c r="G16" s="48"/>
      <c r="H16" s="49"/>
    </row>
    <row r="17" spans="2:8" s="45" customFormat="1" x14ac:dyDescent="0.3">
      <c r="B17" s="126" t="s">
        <v>97</v>
      </c>
      <c r="C17" s="127"/>
      <c r="D17" s="128"/>
      <c r="E17" s="50"/>
      <c r="F17" s="50"/>
      <c r="G17" s="50"/>
      <c r="H17" s="50"/>
    </row>
    <row r="18" spans="2:8" s="45" customFormat="1" x14ac:dyDescent="0.3">
      <c r="B18" s="139" t="s">
        <v>98</v>
      </c>
      <c r="C18" s="140"/>
      <c r="D18" s="51">
        <f>H10+H11</f>
        <v>4590000</v>
      </c>
      <c r="E18" s="48"/>
      <c r="F18" s="52"/>
      <c r="G18" s="49"/>
      <c r="H18" s="47"/>
    </row>
    <row r="19" spans="2:8" s="45" customFormat="1" x14ac:dyDescent="0.3">
      <c r="B19" s="139" t="s">
        <v>99</v>
      </c>
      <c r="C19" s="140"/>
      <c r="D19" s="51">
        <f>H14+H15</f>
        <v>2040000</v>
      </c>
      <c r="E19" s="48"/>
      <c r="F19" s="52"/>
      <c r="G19" s="49"/>
      <c r="H19" s="47"/>
    </row>
    <row r="20" spans="2:8" s="45" customFormat="1" x14ac:dyDescent="0.3">
      <c r="B20" s="141" t="s">
        <v>100</v>
      </c>
      <c r="C20" s="142"/>
      <c r="D20" s="53">
        <f>D18-D19</f>
        <v>2550000</v>
      </c>
      <c r="E20" s="48"/>
      <c r="F20" s="52"/>
      <c r="G20" s="49"/>
      <c r="H20" s="47"/>
    </row>
    <row r="21" spans="2:8" s="45" customFormat="1" x14ac:dyDescent="0.3">
      <c r="B21" s="31"/>
      <c r="C21" s="32"/>
      <c r="D21" s="47"/>
      <c r="E21" s="48"/>
      <c r="F21" s="52"/>
      <c r="G21" s="49"/>
      <c r="H21" s="47"/>
    </row>
    <row r="22" spans="2:8" s="2" customFormat="1" x14ac:dyDescent="0.3">
      <c r="B22" s="3"/>
      <c r="C22" s="4"/>
      <c r="D22" s="5"/>
      <c r="E22" s="6"/>
      <c r="F22" s="10"/>
      <c r="G22" s="7"/>
      <c r="H22" s="5"/>
    </row>
  </sheetData>
  <sheetProtection sheet="1" selectLockedCells="1"/>
  <mergeCells count="7">
    <mergeCell ref="B19:C19"/>
    <mergeCell ref="B20:C20"/>
    <mergeCell ref="B3:I3"/>
    <mergeCell ref="B1:I1"/>
    <mergeCell ref="B17:D17"/>
    <mergeCell ref="B18:C18"/>
    <mergeCell ref="B5:I5"/>
  </mergeCells>
  <pageMargins left="0.7" right="0.7" top="0.75" bottom="0.75" header="0.3" footer="0.3"/>
  <pageSetup orientation="portrait" r:id="rId1"/>
  <customProperties>
    <customPr name="SSC_SHEET_GUID" r:id="rId2"/>
  </customProperties>
  <ignoredErrors>
    <ignoredError sqref="E14:G14 F15" formula="1"/>
    <ignoredError sqref="D10 D1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88C0D-625F-4DBB-9570-E8D53C8019C4}">
  <dimension ref="A1:M42"/>
  <sheetViews>
    <sheetView topLeftCell="A4" zoomScaleNormal="100" workbookViewId="0">
      <selection activeCell="B9" sqref="B9"/>
    </sheetView>
  </sheetViews>
  <sheetFormatPr defaultRowHeight="15.6" x14ac:dyDescent="0.3"/>
  <cols>
    <col min="1" max="1" width="2.6640625" style="1" customWidth="1"/>
    <col min="2" max="2" width="22.77734375" style="1" bestFit="1" customWidth="1"/>
    <col min="3" max="3" width="15" style="1" bestFit="1" customWidth="1"/>
    <col min="4" max="4" width="14.88671875" style="1" bestFit="1" customWidth="1"/>
    <col min="5" max="5" width="12.33203125" style="1" bestFit="1" customWidth="1"/>
    <col min="6" max="6" width="14.5546875" style="1" bestFit="1" customWidth="1"/>
    <col min="7" max="7" width="5.6640625" style="1" bestFit="1" customWidth="1"/>
    <col min="8" max="8" width="21.109375" style="1" bestFit="1" customWidth="1"/>
    <col min="9" max="9" width="14.33203125" style="1" customWidth="1"/>
    <col min="10" max="10" width="17.6640625" style="1" customWidth="1"/>
    <col min="11" max="11" width="12.77734375" style="1" customWidth="1"/>
    <col min="12" max="12" width="8.88671875" style="1"/>
    <col min="13" max="13" width="16.109375" style="1" customWidth="1"/>
    <col min="14" max="16384" width="8.88671875" style="1"/>
  </cols>
  <sheetData>
    <row r="1" spans="2:12" s="11" customFormat="1" x14ac:dyDescent="0.3">
      <c r="B1" s="122" t="s">
        <v>49</v>
      </c>
      <c r="C1" s="122"/>
      <c r="D1" s="122"/>
      <c r="E1" s="122"/>
      <c r="F1" s="122"/>
      <c r="G1" s="122"/>
      <c r="H1" s="122"/>
      <c r="I1" s="122"/>
      <c r="J1" s="122"/>
    </row>
    <row r="2" spans="2:12" s="11" customFormat="1" ht="7.95" customHeight="1" x14ac:dyDescent="0.3">
      <c r="B2" s="109"/>
      <c r="C2" s="109"/>
      <c r="D2" s="109"/>
      <c r="E2" s="109"/>
      <c r="F2" s="109"/>
      <c r="G2" s="109"/>
      <c r="H2" s="109"/>
      <c r="I2" s="109"/>
      <c r="J2" s="109"/>
    </row>
    <row r="3" spans="2:12" s="11" customFormat="1" ht="99" customHeight="1" x14ac:dyDescent="0.3">
      <c r="B3" s="118" t="s">
        <v>50</v>
      </c>
      <c r="C3" s="118"/>
      <c r="D3" s="118"/>
      <c r="E3" s="118"/>
      <c r="F3" s="118"/>
      <c r="G3" s="118"/>
      <c r="H3" s="118"/>
      <c r="I3" s="118"/>
      <c r="J3" s="118"/>
      <c r="K3" s="15"/>
      <c r="L3" s="15"/>
    </row>
    <row r="4" spans="2:12" s="11" customFormat="1" ht="7.95" customHeight="1" x14ac:dyDescent="0.3">
      <c r="B4" s="111"/>
      <c r="C4" s="111"/>
      <c r="D4" s="111"/>
      <c r="E4" s="111"/>
      <c r="F4" s="111"/>
      <c r="G4" s="111"/>
      <c r="H4" s="111"/>
      <c r="I4" s="111"/>
      <c r="J4" s="111"/>
      <c r="K4" s="15"/>
      <c r="L4" s="15"/>
    </row>
    <row r="5" spans="2:12" s="11" customFormat="1" x14ac:dyDescent="0.3">
      <c r="B5" s="122" t="s">
        <v>51</v>
      </c>
      <c r="C5" s="122"/>
      <c r="D5" s="122"/>
      <c r="E5" s="122"/>
      <c r="F5" s="122"/>
      <c r="G5" s="122"/>
      <c r="H5" s="122"/>
      <c r="I5" s="122"/>
      <c r="J5" s="122"/>
    </row>
    <row r="6" spans="2:12" s="11" customFormat="1" ht="7.95" customHeight="1" x14ac:dyDescent="0.3">
      <c r="B6" s="109"/>
      <c r="C6" s="109"/>
      <c r="D6" s="109"/>
      <c r="E6" s="109"/>
      <c r="F6" s="109"/>
      <c r="G6" s="109"/>
      <c r="H6" s="109"/>
      <c r="I6" s="109"/>
      <c r="J6" s="109"/>
    </row>
    <row r="7" spans="2:12" s="11" customFormat="1" x14ac:dyDescent="0.3">
      <c r="B7" s="17" t="s">
        <v>8</v>
      </c>
      <c r="C7" s="17" t="s">
        <v>2</v>
      </c>
      <c r="D7" s="17" t="s">
        <v>3</v>
      </c>
      <c r="E7" s="17" t="s">
        <v>4</v>
      </c>
      <c r="F7" s="17" t="s">
        <v>5</v>
      </c>
      <c r="G7" s="17" t="s">
        <v>1</v>
      </c>
      <c r="H7" s="17" t="s">
        <v>6</v>
      </c>
      <c r="I7" s="109"/>
      <c r="J7" s="109"/>
    </row>
    <row r="8" spans="2:12" s="11" customFormat="1" x14ac:dyDescent="0.3">
      <c r="B8" s="110" t="s">
        <v>9</v>
      </c>
      <c r="C8" s="19"/>
      <c r="D8" s="19"/>
      <c r="E8" s="19"/>
      <c r="F8" s="19"/>
      <c r="G8" s="19"/>
      <c r="H8" s="20"/>
      <c r="I8" s="109"/>
      <c r="J8" s="109"/>
    </row>
    <row r="9" spans="2:12" s="11" customFormat="1" x14ac:dyDescent="0.3">
      <c r="B9" s="61">
        <v>330</v>
      </c>
      <c r="C9" s="62">
        <v>0.9</v>
      </c>
      <c r="D9" s="63">
        <f>B9*C9</f>
        <v>297</v>
      </c>
      <c r="E9" s="63">
        <v>365</v>
      </c>
      <c r="F9" s="64">
        <f>D9*E9</f>
        <v>108405</v>
      </c>
      <c r="G9" s="65">
        <v>5.5</v>
      </c>
      <c r="H9" s="66">
        <f>F9/G9</f>
        <v>19710</v>
      </c>
    </row>
    <row r="10" spans="2:12" s="12" customFormat="1" ht="7.95" customHeight="1" x14ac:dyDescent="0.3">
      <c r="B10" s="31"/>
      <c r="C10" s="32"/>
      <c r="D10" s="31"/>
      <c r="E10" s="31"/>
      <c r="F10" s="33"/>
      <c r="G10" s="34"/>
      <c r="H10" s="35"/>
    </row>
    <row r="11" spans="2:12" s="12" customFormat="1" x14ac:dyDescent="0.3">
      <c r="B11" s="18" t="s">
        <v>10</v>
      </c>
      <c r="C11" s="36"/>
      <c r="D11" s="37"/>
      <c r="E11" s="37"/>
      <c r="F11" s="38"/>
      <c r="G11" s="39"/>
      <c r="H11" s="40"/>
    </row>
    <row r="12" spans="2:12" s="45" customFormat="1" x14ac:dyDescent="0.3">
      <c r="B12" s="67">
        <f>B9</f>
        <v>330</v>
      </c>
      <c r="C12" s="68">
        <f>C9</f>
        <v>0.9</v>
      </c>
      <c r="D12" s="63">
        <f>B12*C12</f>
        <v>297</v>
      </c>
      <c r="E12" s="63">
        <v>365</v>
      </c>
      <c r="F12" s="64">
        <f>D12*E12</f>
        <v>108405</v>
      </c>
      <c r="G12" s="65">
        <v>5</v>
      </c>
      <c r="H12" s="66">
        <f>F12/G12</f>
        <v>21681</v>
      </c>
    </row>
    <row r="13" spans="2:12" s="45" customFormat="1" ht="7.95" customHeight="1" x14ac:dyDescent="0.3">
      <c r="B13" s="69"/>
      <c r="C13" s="70"/>
      <c r="F13" s="71"/>
      <c r="G13" s="72"/>
      <c r="H13" s="73"/>
    </row>
    <row r="14" spans="2:12" s="45" customFormat="1" x14ac:dyDescent="0.3">
      <c r="B14" s="18" t="s">
        <v>12</v>
      </c>
      <c r="C14" s="36"/>
      <c r="D14" s="74"/>
      <c r="E14" s="75"/>
      <c r="G14" s="71"/>
      <c r="H14" s="71"/>
    </row>
    <row r="15" spans="2:12" s="45" customFormat="1" x14ac:dyDescent="0.3">
      <c r="B15" s="135" t="s">
        <v>42</v>
      </c>
      <c r="C15" s="136"/>
      <c r="D15" s="136"/>
      <c r="E15" s="76">
        <f>$H$12-$H$9</f>
        <v>1971</v>
      </c>
      <c r="G15" s="77"/>
      <c r="H15" s="78"/>
    </row>
    <row r="16" spans="2:12" s="45" customFormat="1" x14ac:dyDescent="0.3">
      <c r="B16" s="135" t="s">
        <v>34</v>
      </c>
      <c r="C16" s="136"/>
      <c r="D16" s="136"/>
      <c r="E16" s="79">
        <v>0.25</v>
      </c>
      <c r="G16" s="77"/>
      <c r="H16" s="80"/>
    </row>
    <row r="17" spans="2:13" s="45" customFormat="1" x14ac:dyDescent="0.3">
      <c r="B17" s="135" t="s">
        <v>35</v>
      </c>
      <c r="C17" s="136"/>
      <c r="D17" s="136"/>
      <c r="E17" s="81">
        <f>E16*E15</f>
        <v>492.75</v>
      </c>
      <c r="G17" s="77"/>
      <c r="H17" s="80"/>
    </row>
    <row r="18" spans="2:13" s="45" customFormat="1" x14ac:dyDescent="0.3">
      <c r="B18" s="135" t="s">
        <v>11</v>
      </c>
      <c r="C18" s="136"/>
      <c r="D18" s="136"/>
      <c r="E18" s="82">
        <f>D34</f>
        <v>17741.25</v>
      </c>
      <c r="G18" s="77"/>
      <c r="H18" s="80"/>
    </row>
    <row r="19" spans="2:13" s="45" customFormat="1" x14ac:dyDescent="0.3">
      <c r="B19" s="137" t="s">
        <v>43</v>
      </c>
      <c r="C19" s="138"/>
      <c r="D19" s="138"/>
      <c r="E19" s="53">
        <f>E18*E17</f>
        <v>8742000.9375</v>
      </c>
      <c r="G19" s="77"/>
      <c r="H19" s="83"/>
    </row>
    <row r="20" spans="2:13" s="45" customFormat="1" ht="7.95" customHeight="1" x14ac:dyDescent="0.3">
      <c r="B20" s="69"/>
      <c r="C20" s="70"/>
      <c r="F20" s="71"/>
      <c r="G20" s="71"/>
      <c r="H20" s="71"/>
    </row>
    <row r="21" spans="2:13" s="11" customFormat="1" x14ac:dyDescent="0.3">
      <c r="B21" s="84" t="s">
        <v>41</v>
      </c>
    </row>
    <row r="22" spans="2:13" s="11" customFormat="1" ht="7.95" customHeight="1" x14ac:dyDescent="0.3"/>
    <row r="23" spans="2:13" s="11" customFormat="1" x14ac:dyDescent="0.3">
      <c r="B23" s="11" t="s">
        <v>36</v>
      </c>
      <c r="C23" s="85">
        <v>7500</v>
      </c>
    </row>
    <row r="24" spans="2:13" s="11" customFormat="1" ht="7.95" customHeight="1" x14ac:dyDescent="0.3"/>
    <row r="25" spans="2:13" s="11" customFormat="1" x14ac:dyDescent="0.3">
      <c r="B25" s="17" t="s">
        <v>39</v>
      </c>
      <c r="C25" s="17" t="s">
        <v>37</v>
      </c>
      <c r="D25" s="17" t="s">
        <v>38</v>
      </c>
      <c r="E25" s="130" t="s">
        <v>90</v>
      </c>
      <c r="F25" s="130"/>
      <c r="G25" s="130"/>
      <c r="H25" s="130"/>
      <c r="I25" s="130"/>
      <c r="J25" s="130"/>
      <c r="K25" s="12"/>
      <c r="L25" s="12"/>
      <c r="M25" s="12"/>
    </row>
    <row r="26" spans="2:13" s="11" customFormat="1" ht="31.8" customHeight="1" x14ac:dyDescent="0.3">
      <c r="B26" s="13">
        <v>0.5</v>
      </c>
      <c r="C26" s="14">
        <v>2.15</v>
      </c>
      <c r="D26" s="108">
        <f>C26*$C$23</f>
        <v>16125</v>
      </c>
      <c r="E26" s="131" t="s">
        <v>91</v>
      </c>
      <c r="F26" s="131"/>
      <c r="G26" s="131"/>
      <c r="H26" s="131"/>
      <c r="I26" s="131"/>
      <c r="J26" s="131"/>
      <c r="K26" s="12"/>
      <c r="L26" s="12"/>
      <c r="M26" s="12"/>
    </row>
    <row r="27" spans="2:13" s="11" customFormat="1" ht="15.6" customHeight="1" x14ac:dyDescent="0.3">
      <c r="B27" s="13">
        <v>0.15</v>
      </c>
      <c r="C27" s="14">
        <v>2.04</v>
      </c>
      <c r="D27" s="108">
        <f t="shared" ref="D27:D30" si="0">C27*$C$23</f>
        <v>15300</v>
      </c>
      <c r="E27" s="131" t="s">
        <v>92</v>
      </c>
      <c r="F27" s="131"/>
      <c r="G27" s="131"/>
      <c r="H27" s="131"/>
      <c r="I27" s="131"/>
      <c r="J27" s="131"/>
      <c r="K27" s="12"/>
      <c r="L27" s="12"/>
      <c r="M27" s="12"/>
    </row>
    <row r="28" spans="2:13" s="11" customFormat="1" ht="31.8" customHeight="1" x14ac:dyDescent="0.3">
      <c r="B28" s="13">
        <v>0.15</v>
      </c>
      <c r="C28" s="14">
        <v>2.11</v>
      </c>
      <c r="D28" s="108">
        <f>C28*$C$23</f>
        <v>15824.999999999998</v>
      </c>
      <c r="E28" s="131" t="s">
        <v>93</v>
      </c>
      <c r="F28" s="131"/>
      <c r="G28" s="131"/>
      <c r="H28" s="131"/>
      <c r="I28" s="131"/>
      <c r="J28" s="131"/>
      <c r="K28" s="12"/>
      <c r="L28" s="12"/>
      <c r="M28" s="12"/>
    </row>
    <row r="29" spans="2:13" s="11" customFormat="1" ht="15.6" customHeight="1" x14ac:dyDescent="0.3">
      <c r="B29" s="13">
        <v>0.1</v>
      </c>
      <c r="C29" s="14">
        <v>3.2</v>
      </c>
      <c r="D29" s="108">
        <f t="shared" si="0"/>
        <v>24000</v>
      </c>
      <c r="E29" s="131" t="s">
        <v>94</v>
      </c>
      <c r="F29" s="131"/>
      <c r="G29" s="131"/>
      <c r="H29" s="131"/>
      <c r="I29" s="131"/>
      <c r="J29" s="131"/>
      <c r="K29" s="12"/>
      <c r="L29" s="12"/>
      <c r="M29" s="12"/>
    </row>
    <row r="30" spans="2:13" s="11" customFormat="1" ht="15.6" customHeight="1" x14ac:dyDescent="0.3">
      <c r="B30" s="13">
        <v>0.1</v>
      </c>
      <c r="C30" s="14">
        <v>3.48</v>
      </c>
      <c r="D30" s="108">
        <f t="shared" si="0"/>
        <v>26100</v>
      </c>
      <c r="E30" s="131" t="s">
        <v>95</v>
      </c>
      <c r="F30" s="131"/>
      <c r="G30" s="131"/>
      <c r="H30" s="131"/>
      <c r="I30" s="131"/>
      <c r="J30" s="131"/>
      <c r="K30" s="12"/>
      <c r="L30" s="12"/>
      <c r="M30" s="12"/>
    </row>
    <row r="31" spans="2:13" s="11" customFormat="1" ht="15.6" customHeight="1" x14ac:dyDescent="0.3">
      <c r="B31" s="13"/>
      <c r="C31" s="14"/>
      <c r="D31" s="108"/>
      <c r="E31" s="131" t="s">
        <v>96</v>
      </c>
      <c r="F31" s="131"/>
      <c r="G31" s="131"/>
      <c r="H31" s="131"/>
      <c r="I31" s="131"/>
      <c r="J31" s="131"/>
      <c r="K31" s="12"/>
      <c r="L31" s="12"/>
      <c r="M31" s="12"/>
    </row>
    <row r="32" spans="2:13" s="11" customFormat="1" x14ac:dyDescent="0.3">
      <c r="B32" s="86">
        <f>SUM(B26:B30)</f>
        <v>1</v>
      </c>
    </row>
    <row r="33" spans="1:4" s="11" customFormat="1" ht="7.95" customHeight="1" x14ac:dyDescent="0.3"/>
    <row r="34" spans="1:4" s="11" customFormat="1" x14ac:dyDescent="0.3">
      <c r="A34" s="143" t="s">
        <v>40</v>
      </c>
      <c r="B34" s="143"/>
      <c r="C34" s="143"/>
      <c r="D34" s="87">
        <f>SUM(D37:D41)</f>
        <v>17741.25</v>
      </c>
    </row>
    <row r="35" spans="1:4" s="11" customFormat="1" x14ac:dyDescent="0.3"/>
    <row r="36" spans="1:4" hidden="1" x14ac:dyDescent="0.3"/>
    <row r="37" spans="1:4" hidden="1" x14ac:dyDescent="0.3">
      <c r="D37" s="8">
        <f>D26*B26</f>
        <v>8062.5</v>
      </c>
    </row>
    <row r="38" spans="1:4" hidden="1" x14ac:dyDescent="0.3">
      <c r="D38" s="8">
        <f t="shared" ref="D38:D41" si="1">D27*B27</f>
        <v>2295</v>
      </c>
    </row>
    <row r="39" spans="1:4" hidden="1" x14ac:dyDescent="0.3">
      <c r="D39" s="8">
        <f t="shared" si="1"/>
        <v>2373.7499999999995</v>
      </c>
    </row>
    <row r="40" spans="1:4" hidden="1" x14ac:dyDescent="0.3">
      <c r="D40" s="8">
        <f t="shared" si="1"/>
        <v>2400</v>
      </c>
    </row>
    <row r="41" spans="1:4" hidden="1" x14ac:dyDescent="0.3">
      <c r="D41" s="8">
        <f t="shared" si="1"/>
        <v>2610</v>
      </c>
    </row>
    <row r="42" spans="1:4" hidden="1" x14ac:dyDescent="0.3">
      <c r="D42" s="8"/>
    </row>
  </sheetData>
  <sheetProtection sheet="1" selectLockedCells="1"/>
  <mergeCells count="16">
    <mergeCell ref="E28:J28"/>
    <mergeCell ref="E29:J29"/>
    <mergeCell ref="E30:J30"/>
    <mergeCell ref="E31:J31"/>
    <mergeCell ref="A34:C34"/>
    <mergeCell ref="E27:J27"/>
    <mergeCell ref="B16:D16"/>
    <mergeCell ref="B15:D15"/>
    <mergeCell ref="B17:D17"/>
    <mergeCell ref="B18:D18"/>
    <mergeCell ref="B19:D19"/>
    <mergeCell ref="B1:J1"/>
    <mergeCell ref="B5:J5"/>
    <mergeCell ref="B3:J3"/>
    <mergeCell ref="E25:J25"/>
    <mergeCell ref="E26:J26"/>
  </mergeCells>
  <pageMargins left="0.7" right="0.7" top="0.75" bottom="0.75" header="0.3" footer="0.3"/>
  <pageSetup orientation="portrait" r:id="rId1"/>
  <customProperties>
    <customPr name="SSC_SHEET_GUID" r:id="rId2"/>
  </customProperties>
  <ignoredErrors>
    <ignoredError sqref="E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772BA-55FB-4F05-8862-6FBBCEDAF035}">
  <dimension ref="B1:K24"/>
  <sheetViews>
    <sheetView zoomScaleNormal="100" workbookViewId="0">
      <selection activeCell="B10" sqref="B10"/>
    </sheetView>
  </sheetViews>
  <sheetFormatPr defaultRowHeight="14.4" x14ac:dyDescent="0.3"/>
  <cols>
    <col min="1" max="1" width="2.6640625" customWidth="1"/>
    <col min="2" max="2" width="23.21875" bestFit="1" customWidth="1"/>
    <col min="3" max="3" width="14.6640625" bestFit="1" customWidth="1"/>
    <col min="4" max="4" width="18" bestFit="1" customWidth="1"/>
    <col min="5" max="5" width="9.21875" bestFit="1" customWidth="1"/>
    <col min="6" max="6" width="10.77734375" bestFit="1" customWidth="1"/>
    <col min="7" max="7" width="11.77734375" bestFit="1" customWidth="1"/>
    <col min="8" max="8" width="3.44140625" customWidth="1"/>
    <col min="9" max="9" width="17.6640625" customWidth="1"/>
    <col min="10" max="10" width="12.77734375" customWidth="1"/>
    <col min="12" max="12" width="16.109375" customWidth="1"/>
  </cols>
  <sheetData>
    <row r="1" spans="2:11" s="11" customFormat="1" ht="16.05" customHeight="1" x14ac:dyDescent="0.3">
      <c r="B1" s="122" t="s">
        <v>82</v>
      </c>
      <c r="C1" s="122"/>
      <c r="D1" s="122"/>
      <c r="E1" s="122"/>
      <c r="F1" s="122"/>
      <c r="G1" s="122"/>
      <c r="H1" s="122"/>
    </row>
    <row r="2" spans="2:11" s="11" customFormat="1" ht="7.95" customHeight="1" x14ac:dyDescent="0.3"/>
    <row r="3" spans="2:11" s="11" customFormat="1" ht="79.2" customHeight="1" x14ac:dyDescent="0.3">
      <c r="B3" s="118" t="s">
        <v>64</v>
      </c>
      <c r="C3" s="118"/>
      <c r="D3" s="118"/>
      <c r="E3" s="118"/>
      <c r="F3" s="118"/>
      <c r="G3" s="118"/>
      <c r="H3" s="118"/>
      <c r="I3" s="15"/>
      <c r="J3" s="15"/>
      <c r="K3" s="15"/>
    </row>
    <row r="4" spans="2:11" s="11" customFormat="1" ht="7.95" customHeight="1" x14ac:dyDescent="0.3">
      <c r="B4" s="15"/>
      <c r="C4" s="15"/>
      <c r="D4" s="15"/>
      <c r="E4" s="15"/>
      <c r="F4" s="15"/>
      <c r="G4" s="15"/>
      <c r="H4" s="15"/>
      <c r="I4" s="15"/>
      <c r="J4" s="15"/>
      <c r="K4" s="15"/>
    </row>
    <row r="5" spans="2:11" s="11" customFormat="1" ht="31.95" customHeight="1" x14ac:dyDescent="0.3">
      <c r="B5" s="118" t="s">
        <v>74</v>
      </c>
      <c r="C5" s="118"/>
      <c r="D5" s="118"/>
      <c r="E5" s="118"/>
      <c r="F5" s="118"/>
      <c r="G5" s="118"/>
      <c r="H5" s="118"/>
    </row>
    <row r="6" spans="2:11" s="11" customFormat="1" ht="7.95" customHeight="1" x14ac:dyDescent="0.3"/>
    <row r="7" spans="2:11" s="11" customFormat="1" ht="16.05" customHeight="1" x14ac:dyDescent="0.3">
      <c r="B7" s="17" t="s">
        <v>7</v>
      </c>
      <c r="C7" s="17" t="s">
        <v>20</v>
      </c>
      <c r="D7" s="17" t="s">
        <v>23</v>
      </c>
      <c r="E7" s="17" t="s">
        <v>81</v>
      </c>
      <c r="F7" s="17" t="s">
        <v>75</v>
      </c>
      <c r="G7" s="17" t="s">
        <v>24</v>
      </c>
    </row>
    <row r="8" spans="2:11" s="11" customFormat="1" ht="7.95" customHeight="1" x14ac:dyDescent="0.3"/>
    <row r="9" spans="2:11" s="11" customFormat="1" ht="16.05" customHeight="1" x14ac:dyDescent="0.3">
      <c r="B9" s="18" t="s">
        <v>9</v>
      </c>
      <c r="C9" s="19"/>
      <c r="D9" s="19"/>
      <c r="E9" s="19"/>
      <c r="F9" s="19"/>
      <c r="G9" s="20"/>
    </row>
    <row r="10" spans="2:11" s="11" customFormat="1" ht="16.05" customHeight="1" x14ac:dyDescent="0.3">
      <c r="B10" s="88">
        <v>75000</v>
      </c>
      <c r="C10" s="89">
        <v>2.5499999999999998</v>
      </c>
      <c r="D10" s="90">
        <f>B10/C10</f>
        <v>29411.764705882357</v>
      </c>
      <c r="E10" s="91">
        <v>0.15</v>
      </c>
      <c r="F10" s="92">
        <v>30</v>
      </c>
      <c r="G10" s="93">
        <f>D10*E10*F10</f>
        <v>132352.9411764706</v>
      </c>
    </row>
    <row r="11" spans="2:11" s="12" customFormat="1" ht="7.95" customHeight="1" x14ac:dyDescent="0.3">
      <c r="B11" s="31"/>
      <c r="C11" s="32"/>
      <c r="D11" s="31"/>
      <c r="E11" s="94"/>
      <c r="F11" s="33"/>
      <c r="G11" s="34"/>
    </row>
    <row r="12" spans="2:11" s="12" customFormat="1" ht="16.05" customHeight="1" x14ac:dyDescent="0.3">
      <c r="B12" s="18" t="s">
        <v>10</v>
      </c>
      <c r="C12" s="36"/>
      <c r="D12" s="37"/>
      <c r="E12" s="37"/>
      <c r="F12" s="38"/>
      <c r="G12" s="95"/>
    </row>
    <row r="13" spans="2:11" s="45" customFormat="1" ht="16.05" customHeight="1" x14ac:dyDescent="0.3">
      <c r="B13" s="96">
        <f>B10</f>
        <v>75000</v>
      </c>
      <c r="C13" s="89">
        <v>2.5499999999999998</v>
      </c>
      <c r="D13" s="90">
        <f>B13/C13</f>
        <v>29411.764705882357</v>
      </c>
      <c r="E13" s="91">
        <v>0.05</v>
      </c>
      <c r="F13" s="97">
        <f>F10</f>
        <v>30</v>
      </c>
      <c r="G13" s="93">
        <f>D13*E13*F13</f>
        <v>44117.647058823539</v>
      </c>
    </row>
    <row r="14" spans="2:11" s="45" customFormat="1" ht="7.95" customHeight="1" x14ac:dyDescent="0.3">
      <c r="B14" s="69"/>
      <c r="C14" s="70"/>
      <c r="F14" s="71"/>
      <c r="G14" s="72"/>
    </row>
    <row r="15" spans="2:11" s="45" customFormat="1" ht="16.05" customHeight="1" x14ac:dyDescent="0.3">
      <c r="B15" s="18" t="s">
        <v>12</v>
      </c>
      <c r="C15" s="36"/>
      <c r="D15" s="98"/>
      <c r="F15" s="48"/>
      <c r="G15" s="71"/>
    </row>
    <row r="16" spans="2:11" s="45" customFormat="1" ht="16.05" customHeight="1" x14ac:dyDescent="0.3">
      <c r="B16" s="135" t="s">
        <v>25</v>
      </c>
      <c r="C16" s="136"/>
      <c r="D16" s="25">
        <f>G10</f>
        <v>132352.9411764706</v>
      </c>
      <c r="F16" s="47"/>
      <c r="G16" s="77"/>
    </row>
    <row r="17" spans="2:8" s="45" customFormat="1" ht="16.05" customHeight="1" x14ac:dyDescent="0.3">
      <c r="B17" s="135" t="s">
        <v>26</v>
      </c>
      <c r="C17" s="136"/>
      <c r="D17" s="51">
        <f>G13</f>
        <v>44117.647058823539</v>
      </c>
      <c r="F17" s="47"/>
      <c r="G17" s="77"/>
    </row>
    <row r="18" spans="2:8" s="45" customFormat="1" ht="16.05" customHeight="1" x14ac:dyDescent="0.3">
      <c r="B18" s="137" t="s">
        <v>27</v>
      </c>
      <c r="C18" s="138"/>
      <c r="D18" s="53">
        <f>D16-D17</f>
        <v>88235.294117647063</v>
      </c>
      <c r="F18" s="47"/>
      <c r="G18" s="77"/>
    </row>
    <row r="19" spans="2:8" s="45" customFormat="1" ht="7.95" customHeight="1" x14ac:dyDescent="0.3">
      <c r="B19" s="31"/>
      <c r="C19" s="32"/>
      <c r="D19" s="47"/>
      <c r="E19" s="47"/>
      <c r="F19" s="48"/>
      <c r="G19" s="71"/>
    </row>
    <row r="20" spans="2:8" s="99" customFormat="1" ht="16.05" customHeight="1" x14ac:dyDescent="0.3">
      <c r="B20" s="132" t="s">
        <v>76</v>
      </c>
      <c r="C20" s="132"/>
      <c r="D20" s="132"/>
      <c r="E20" s="132"/>
      <c r="F20" s="132"/>
      <c r="G20" s="132"/>
      <c r="H20" s="132"/>
    </row>
    <row r="21" spans="2:8" s="99" customFormat="1" ht="7.95" customHeight="1" x14ac:dyDescent="0.3">
      <c r="B21" s="100"/>
      <c r="C21" s="70"/>
      <c r="D21" s="45"/>
      <c r="E21" s="45"/>
      <c r="F21" s="71"/>
      <c r="G21" s="71"/>
      <c r="H21" s="45"/>
    </row>
    <row r="22" spans="2:8" s="101" customFormat="1" ht="16.05" customHeight="1" x14ac:dyDescent="0.3">
      <c r="B22" s="122" t="s">
        <v>22</v>
      </c>
      <c r="C22" s="122"/>
      <c r="D22" s="122"/>
      <c r="E22" s="122"/>
      <c r="F22" s="122"/>
      <c r="G22" s="122"/>
      <c r="H22" s="11"/>
    </row>
    <row r="23" spans="2:8" s="101" customFormat="1" ht="16.05" customHeight="1" x14ac:dyDescent="0.3">
      <c r="B23" s="102" t="s">
        <v>21</v>
      </c>
      <c r="C23" s="118" t="s">
        <v>65</v>
      </c>
      <c r="D23" s="118"/>
      <c r="E23" s="118"/>
      <c r="F23" s="118"/>
      <c r="G23" s="118"/>
      <c r="H23" s="118"/>
    </row>
    <row r="24" spans="2:8" s="101" customFormat="1" ht="16.05" customHeight="1" x14ac:dyDescent="0.3">
      <c r="B24" s="11"/>
      <c r="C24" s="118"/>
      <c r="D24" s="118"/>
      <c r="E24" s="118"/>
      <c r="F24" s="118"/>
      <c r="G24" s="118"/>
      <c r="H24" s="118"/>
    </row>
  </sheetData>
  <sheetProtection sheet="1" selectLockedCells="1"/>
  <mergeCells count="9">
    <mergeCell ref="B3:H3"/>
    <mergeCell ref="B20:H20"/>
    <mergeCell ref="B1:H1"/>
    <mergeCell ref="B5:H5"/>
    <mergeCell ref="C23:H24"/>
    <mergeCell ref="B16:C16"/>
    <mergeCell ref="B17:C17"/>
    <mergeCell ref="B18:C18"/>
    <mergeCell ref="B22:G22"/>
  </mergeCells>
  <hyperlinks>
    <hyperlink ref="B23" r:id="rId1" xr:uid="{0165AFA7-F4E5-463D-97D8-F48EC056556D}"/>
  </hyperlinks>
  <pageMargins left="0.7" right="0.7" top="0.75" bottom="0.75" header="0.3" footer="0.3"/>
  <pageSetup orientation="portrait" r:id="rId2"/>
  <customProperties>
    <customPr name="SSC_SHEET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F98CC-22FC-446E-AE1C-D32CF9AB0A86}">
  <dimension ref="A1:U12"/>
  <sheetViews>
    <sheetView zoomScaleNormal="100" workbookViewId="0">
      <selection sqref="A1:XFD12"/>
    </sheetView>
  </sheetViews>
  <sheetFormatPr defaultRowHeight="15.6" x14ac:dyDescent="0.3"/>
  <cols>
    <col min="2" max="2" width="8.6640625" customWidth="1"/>
    <col min="3" max="3" width="31.5546875" customWidth="1"/>
    <col min="4" max="4" width="1.5546875" customWidth="1"/>
    <col min="5" max="5" width="13.77734375" customWidth="1"/>
    <col min="22" max="16384" width="8.88671875" style="9"/>
  </cols>
  <sheetData>
    <row r="1" spans="1:21" s="103" customFormat="1" ht="6.6" customHeight="1" x14ac:dyDescent="0.3">
      <c r="A1" s="101"/>
      <c r="B1" s="101"/>
      <c r="C1" s="101"/>
      <c r="D1" s="101"/>
      <c r="E1" s="101"/>
      <c r="F1" s="101"/>
      <c r="G1" s="101"/>
      <c r="H1" s="101"/>
      <c r="I1" s="101"/>
      <c r="J1" s="101"/>
      <c r="K1" s="101"/>
      <c r="L1" s="101"/>
      <c r="M1" s="101"/>
      <c r="N1" s="101"/>
      <c r="O1" s="101"/>
      <c r="P1" s="101"/>
      <c r="Q1" s="101"/>
      <c r="R1" s="101"/>
      <c r="S1" s="101"/>
      <c r="T1" s="101"/>
      <c r="U1" s="101"/>
    </row>
    <row r="2" spans="1:21" s="103" customFormat="1" ht="6.6" customHeight="1" x14ac:dyDescent="0.3">
      <c r="A2" s="101"/>
      <c r="B2" s="101"/>
      <c r="C2" s="101"/>
      <c r="D2" s="101"/>
      <c r="E2" s="101"/>
      <c r="F2" s="101"/>
      <c r="G2" s="101"/>
      <c r="H2" s="101"/>
      <c r="I2" s="101"/>
      <c r="J2" s="101"/>
      <c r="K2" s="101"/>
      <c r="L2" s="101"/>
      <c r="M2" s="101"/>
      <c r="N2" s="101"/>
      <c r="O2" s="101"/>
      <c r="P2" s="101"/>
      <c r="Q2" s="101"/>
      <c r="R2" s="101"/>
      <c r="S2" s="101"/>
      <c r="T2" s="101"/>
      <c r="U2" s="101"/>
    </row>
    <row r="3" spans="1:21" s="103" customFormat="1" ht="48.6" customHeight="1" x14ac:dyDescent="0.3">
      <c r="A3" s="101"/>
      <c r="B3" s="118" t="s">
        <v>28</v>
      </c>
      <c r="C3" s="118"/>
      <c r="D3" s="118"/>
      <c r="E3" s="118"/>
      <c r="F3" s="118"/>
      <c r="G3" s="15"/>
      <c r="H3" s="15"/>
      <c r="I3" s="15"/>
      <c r="J3" s="15"/>
      <c r="K3" s="15"/>
      <c r="L3" s="15"/>
      <c r="M3" s="15"/>
      <c r="N3" s="15"/>
      <c r="O3" s="15"/>
      <c r="P3" s="15"/>
      <c r="Q3" s="15"/>
      <c r="R3" s="15"/>
      <c r="S3" s="15"/>
      <c r="T3" s="15"/>
      <c r="U3" s="15"/>
    </row>
    <row r="4" spans="1:21" s="103" customFormat="1" ht="6.6" customHeight="1" x14ac:dyDescent="0.3">
      <c r="A4" s="101"/>
      <c r="B4" s="101"/>
      <c r="C4" s="11"/>
      <c r="D4" s="11"/>
      <c r="E4" s="11"/>
      <c r="F4" s="11"/>
      <c r="G4" s="11"/>
      <c r="H4" s="11"/>
      <c r="I4" s="11"/>
      <c r="J4" s="11"/>
      <c r="K4" s="101"/>
      <c r="L4" s="101"/>
      <c r="M4" s="101"/>
      <c r="N4" s="101"/>
      <c r="O4" s="101"/>
      <c r="P4" s="101"/>
      <c r="Q4" s="101"/>
      <c r="R4" s="101"/>
      <c r="S4" s="101"/>
      <c r="T4" s="101"/>
      <c r="U4" s="101"/>
    </row>
    <row r="5" spans="1:21" s="103" customFormat="1" x14ac:dyDescent="0.3">
      <c r="A5" s="133" t="s">
        <v>29</v>
      </c>
      <c r="B5" s="133"/>
      <c r="C5" s="133"/>
      <c r="D5" s="11"/>
      <c r="E5" s="104">
        <f>LWBS!D20</f>
        <v>2550000</v>
      </c>
      <c r="F5" s="11"/>
      <c r="G5" s="11"/>
      <c r="H5" s="11"/>
      <c r="I5" s="11"/>
      <c r="J5" s="11"/>
      <c r="K5" s="101"/>
      <c r="L5" s="101"/>
      <c r="M5" s="101"/>
      <c r="N5" s="101"/>
      <c r="O5" s="101"/>
      <c r="P5" s="101"/>
      <c r="Q5" s="101"/>
      <c r="R5" s="101"/>
      <c r="S5" s="101"/>
      <c r="T5" s="101"/>
      <c r="U5" s="101"/>
    </row>
    <row r="6" spans="1:21" s="103" customFormat="1" ht="8.4" customHeight="1" x14ac:dyDescent="0.3">
      <c r="A6" s="101"/>
      <c r="B6" s="101"/>
      <c r="C6" s="11"/>
      <c r="D6" s="11"/>
      <c r="E6" s="105"/>
      <c r="F6" s="11"/>
      <c r="G6" s="11"/>
      <c r="H6" s="11"/>
      <c r="I6" s="11"/>
      <c r="J6" s="11"/>
      <c r="K6" s="101"/>
      <c r="L6" s="101"/>
      <c r="M6" s="101"/>
      <c r="N6" s="101"/>
      <c r="O6" s="101"/>
      <c r="P6" s="101"/>
      <c r="Q6" s="101"/>
      <c r="R6" s="101"/>
      <c r="S6" s="101"/>
      <c r="T6" s="101"/>
      <c r="U6" s="101"/>
    </row>
    <row r="7" spans="1:21" s="103" customFormat="1" x14ac:dyDescent="0.3">
      <c r="A7" s="133" t="s">
        <v>30</v>
      </c>
      <c r="B7" s="133"/>
      <c r="C7" s="133"/>
      <c r="D7" s="11"/>
      <c r="E7" s="104">
        <f>ALOS!E19</f>
        <v>8742000.9375</v>
      </c>
      <c r="F7" s="11"/>
      <c r="G7" s="11"/>
      <c r="H7" s="11"/>
      <c r="I7" s="11"/>
      <c r="J7" s="11"/>
      <c r="K7" s="101"/>
      <c r="L7" s="101"/>
      <c r="M7" s="101"/>
      <c r="N7" s="101"/>
      <c r="O7" s="101"/>
      <c r="P7" s="101"/>
      <c r="Q7" s="101"/>
      <c r="R7" s="101"/>
      <c r="S7" s="101"/>
      <c r="T7" s="101"/>
      <c r="U7" s="101"/>
    </row>
    <row r="8" spans="1:21" s="103" customFormat="1" ht="8.4" customHeight="1" x14ac:dyDescent="0.3">
      <c r="A8" s="101"/>
      <c r="B8" s="101"/>
      <c r="C8" s="11"/>
      <c r="D8" s="11"/>
      <c r="E8" s="105"/>
      <c r="F8" s="11"/>
      <c r="G8" s="11"/>
      <c r="H8" s="11"/>
      <c r="I8" s="11"/>
      <c r="J8" s="11"/>
      <c r="K8" s="101"/>
      <c r="L8" s="101"/>
      <c r="M8" s="101"/>
      <c r="N8" s="101"/>
      <c r="O8" s="101"/>
      <c r="P8" s="101"/>
      <c r="Q8" s="101"/>
      <c r="R8" s="101"/>
      <c r="S8" s="101"/>
      <c r="T8" s="101"/>
      <c r="U8" s="101"/>
    </row>
    <row r="9" spans="1:21" s="103" customFormat="1" x14ac:dyDescent="0.3">
      <c r="A9" s="133" t="s">
        <v>31</v>
      </c>
      <c r="B9" s="133"/>
      <c r="C9" s="133"/>
      <c r="D9" s="11"/>
      <c r="E9" s="104">
        <f>Overtime!D18</f>
        <v>88235.294117647063</v>
      </c>
      <c r="F9" s="11"/>
      <c r="G9" s="11"/>
      <c r="H9" s="11"/>
      <c r="I9" s="11"/>
      <c r="J9" s="11"/>
      <c r="K9" s="101"/>
      <c r="L9" s="101"/>
      <c r="M9" s="101"/>
      <c r="N9" s="101"/>
      <c r="O9" s="101"/>
      <c r="P9" s="101"/>
      <c r="Q9" s="101"/>
      <c r="R9" s="101"/>
      <c r="S9" s="101"/>
      <c r="T9" s="101"/>
      <c r="U9" s="101"/>
    </row>
    <row r="10" spans="1:21" s="103" customFormat="1" ht="8.4" customHeight="1" x14ac:dyDescent="0.3">
      <c r="A10" s="101"/>
      <c r="B10" s="101"/>
      <c r="C10" s="11"/>
      <c r="D10" s="11"/>
      <c r="E10" s="105"/>
      <c r="F10" s="11"/>
      <c r="G10" s="11"/>
      <c r="H10" s="11"/>
      <c r="I10" s="11"/>
      <c r="J10" s="11"/>
      <c r="K10" s="101"/>
      <c r="L10" s="101"/>
      <c r="M10" s="101"/>
      <c r="N10" s="101"/>
      <c r="O10" s="101"/>
      <c r="P10" s="101"/>
      <c r="Q10" s="101"/>
      <c r="R10" s="101"/>
      <c r="S10" s="101"/>
      <c r="T10" s="101"/>
      <c r="U10" s="101"/>
    </row>
    <row r="11" spans="1:21" s="103" customFormat="1" x14ac:dyDescent="0.3">
      <c r="A11" s="134" t="s">
        <v>32</v>
      </c>
      <c r="B11" s="134"/>
      <c r="C11" s="134"/>
      <c r="D11" s="11"/>
      <c r="E11" s="106">
        <f>SUM(E5:E9)</f>
        <v>11380236.231617646</v>
      </c>
      <c r="F11" s="11"/>
      <c r="G11" s="11"/>
      <c r="H11" s="11"/>
      <c r="I11" s="11"/>
      <c r="J11" s="11"/>
      <c r="K11" s="101"/>
      <c r="L11" s="101"/>
      <c r="M11" s="101"/>
      <c r="N11" s="101"/>
      <c r="O11" s="101"/>
      <c r="P11" s="101"/>
      <c r="Q11" s="101"/>
      <c r="R11" s="101"/>
      <c r="S11" s="101"/>
      <c r="T11" s="101"/>
      <c r="U11" s="101"/>
    </row>
    <row r="12" spans="1:21" s="103" customFormat="1" x14ac:dyDescent="0.3">
      <c r="A12" s="101"/>
      <c r="B12" s="101"/>
      <c r="C12" s="101"/>
      <c r="D12" s="101"/>
      <c r="E12" s="107"/>
      <c r="F12" s="101"/>
      <c r="G12" s="101"/>
      <c r="H12" s="101"/>
      <c r="I12" s="101"/>
      <c r="J12" s="101"/>
      <c r="K12" s="101"/>
      <c r="L12" s="101"/>
      <c r="M12" s="101"/>
      <c r="N12" s="101"/>
      <c r="O12" s="101"/>
      <c r="P12" s="101"/>
      <c r="Q12" s="101"/>
      <c r="R12" s="101"/>
      <c r="S12" s="101"/>
      <c r="T12" s="101"/>
      <c r="U12" s="101"/>
    </row>
  </sheetData>
  <sheetProtection sheet="1" selectLockedCells="1" selectUnlockedCells="1"/>
  <mergeCells count="5">
    <mergeCell ref="B3:F3"/>
    <mergeCell ref="A5:C5"/>
    <mergeCell ref="A7:C7"/>
    <mergeCell ref="A9:C9"/>
    <mergeCell ref="A11:C11"/>
  </mergeCells>
  <pageMargins left="0.7" right="0.7" top="0.75" bottom="0.75" header="0.3" footer="0.3"/>
  <customProperties>
    <customPr name="SSC_SHEET_GUID"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D7C4B-6FD0-4A32-964D-212901E4C07F}">
  <dimension ref="C1:E5"/>
  <sheetViews>
    <sheetView workbookViewId="0"/>
  </sheetViews>
  <sheetFormatPr defaultRowHeight="14.4" x14ac:dyDescent="0.3"/>
  <sheetData>
    <row r="1" spans="3:5" x14ac:dyDescent="0.3">
      <c r="C1" t="s">
        <v>84</v>
      </c>
      <c r="D1" t="s">
        <v>89</v>
      </c>
      <c r="E1" t="s">
        <v>83</v>
      </c>
    </row>
    <row r="2" spans="3:5" x14ac:dyDescent="0.3">
      <c r="C2" t="s">
        <v>85</v>
      </c>
    </row>
    <row r="3" spans="3:5" x14ac:dyDescent="0.3">
      <c r="C3" t="s">
        <v>86</v>
      </c>
    </row>
    <row r="4" spans="3:5" x14ac:dyDescent="0.3">
      <c r="C4" t="s">
        <v>87</v>
      </c>
    </row>
    <row r="5" spans="3:5" x14ac:dyDescent="0.3">
      <c r="C5"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LWBS</vt:lpstr>
      <vt:lpstr>ALOS</vt:lpstr>
      <vt:lpstr>Overtime</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George</cp:lastModifiedBy>
  <dcterms:created xsi:type="dcterms:W3CDTF">2020-08-04T12:32:46Z</dcterms:created>
  <dcterms:modified xsi:type="dcterms:W3CDTF">2021-01-28T13:52:17Z</dcterms:modified>
</cp:coreProperties>
</file>